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20" activeTab="9"/>
  </bookViews>
  <sheets>
    <sheet name="L2_PEC" sheetId="1" r:id="rId1"/>
    <sheet name=" L3 APD all" sheetId="2" state="hidden" r:id="rId2"/>
    <sheet name="L3a APD Bumi" sheetId="12" r:id="rId3"/>
    <sheet name="L3b APD Non Bumi" sheetId="13" r:id="rId4"/>
    <sheet name="L4_PEA" sheetId="3" r:id="rId5"/>
    <sheet name="L5_YPR" sheetId="4" r:id="rId6"/>
    <sheet name="L6_PETSR" sheetId="5" r:id="rId7"/>
    <sheet name="L7_PPA" sheetId="6" r:id="rId8"/>
    <sheet name="L8_PRP" sheetId="10" r:id="rId9"/>
    <sheet name="L9_HSK" sheetId="7" r:id="rId10"/>
  </sheets>
  <definedNames>
    <definedName name="_xlnm.Print_Area" localSheetId="1">' L3 APD all'!#REF!</definedName>
    <definedName name="_xlnm.Print_Area" localSheetId="0">L2_PEC!$A$1:$Y$86</definedName>
    <definedName name="_xlnm.Print_Titles" localSheetId="0">L2_PEC!$8:$12</definedName>
    <definedName name="_xlnm.Print_Titles" localSheetId="2">'L3a APD Bumi'!$7:$11</definedName>
    <definedName name="_xlnm.Print_Titles" localSheetId="4">L4_PEA!$7:$11</definedName>
    <definedName name="_xlnm.Print_Titles" localSheetId="5">L5_YPR!$7:$11</definedName>
    <definedName name="_xlnm.Print_Titles" localSheetId="6">L6_PETSR!$7:$11</definedName>
    <definedName name="_xlnm.Print_Titles" localSheetId="7">L7_PPA!$7:$11</definedName>
    <definedName name="_xlnm.Print_Titles" localSheetId="9">L9_HSK!$7:$11</definedName>
  </definedNames>
  <calcPr calcId="152511"/>
  <fileRecoveryPr autoRecover="0"/>
</workbook>
</file>

<file path=xl/calcChain.xml><?xml version="1.0" encoding="utf-8"?>
<calcChain xmlns="http://schemas.openxmlformats.org/spreadsheetml/2006/main">
  <c r="L85" i="1" l="1"/>
  <c r="L79" i="1"/>
  <c r="L77" i="1"/>
  <c r="L75" i="1"/>
  <c r="L74" i="1"/>
  <c r="L64" i="1"/>
  <c r="L62" i="1"/>
  <c r="L61" i="1"/>
  <c r="K35" i="2" l="1"/>
  <c r="L35" i="2" s="1"/>
  <c r="F48" i="2"/>
  <c r="K48" i="2"/>
  <c r="L48" i="2" s="1"/>
  <c r="R48" i="2"/>
  <c r="S48" i="2" s="1"/>
  <c r="W48" i="2"/>
  <c r="X48" i="2" s="1"/>
  <c r="F32" i="2"/>
  <c r="K32" i="2"/>
  <c r="L32" i="2" s="1"/>
  <c r="R32" i="2"/>
  <c r="S32" i="2" s="1"/>
  <c r="W32" i="2"/>
  <c r="X32" i="2" s="1"/>
  <c r="F16" i="2"/>
  <c r="K16" i="2"/>
  <c r="L16" i="2" s="1"/>
  <c r="R16" i="2"/>
  <c r="S16" i="2" s="1"/>
  <c r="W16" i="2"/>
  <c r="X16" i="2" s="1"/>
  <c r="F28" i="2"/>
  <c r="K28" i="2"/>
  <c r="L28" i="2" s="1"/>
  <c r="R28" i="2"/>
  <c r="S28" i="2" s="1"/>
  <c r="W28" i="2"/>
  <c r="X28" i="2" s="1"/>
  <c r="Y28" i="2" l="1"/>
  <c r="Y16" i="2"/>
  <c r="Y32" i="2"/>
  <c r="Y48" i="2"/>
  <c r="F38" i="2" l="1"/>
  <c r="F59" i="2"/>
  <c r="K59" i="2"/>
  <c r="L59" i="2" s="1"/>
  <c r="R59" i="2"/>
  <c r="S59" i="2" s="1"/>
  <c r="W59" i="2"/>
  <c r="X59" i="2" s="1"/>
  <c r="F58" i="2"/>
  <c r="K58" i="2"/>
  <c r="L58" i="2" s="1"/>
  <c r="R58" i="2"/>
  <c r="S58" i="2" s="1"/>
  <c r="W58" i="2"/>
  <c r="X58" i="2" s="1"/>
  <c r="F33" i="2"/>
  <c r="K33" i="2"/>
  <c r="L33" i="2" s="1"/>
  <c r="R33" i="2"/>
  <c r="S33" i="2" s="1"/>
  <c r="W33" i="2"/>
  <c r="X33" i="2" s="1"/>
  <c r="F50" i="2"/>
  <c r="K50" i="2"/>
  <c r="L50" i="2" s="1"/>
  <c r="R50" i="2"/>
  <c r="S50" i="2" s="1"/>
  <c r="W50" i="2"/>
  <c r="X50" i="2" s="1"/>
  <c r="F47" i="2"/>
  <c r="K47" i="2"/>
  <c r="L47" i="2" s="1"/>
  <c r="R47" i="2"/>
  <c r="S47" i="2" s="1"/>
  <c r="W47" i="2"/>
  <c r="X47" i="2" s="1"/>
  <c r="F49" i="2"/>
  <c r="K49" i="2"/>
  <c r="L49" i="2" s="1"/>
  <c r="R49" i="2"/>
  <c r="S49" i="2" s="1"/>
  <c r="W49" i="2"/>
  <c r="X49" i="2" s="1"/>
  <c r="F30" i="2"/>
  <c r="K30" i="2"/>
  <c r="L30" i="2" s="1"/>
  <c r="R30" i="2"/>
  <c r="S30" i="2" s="1"/>
  <c r="W30" i="2"/>
  <c r="X30" i="2" s="1"/>
  <c r="F63" i="2"/>
  <c r="K63" i="2"/>
  <c r="L63" i="2" s="1"/>
  <c r="R63" i="2"/>
  <c r="S63" i="2" s="1"/>
  <c r="W63" i="2"/>
  <c r="X63" i="2" s="1"/>
  <c r="F65" i="2"/>
  <c r="K65" i="2"/>
  <c r="L65" i="2" s="1"/>
  <c r="R65" i="2"/>
  <c r="S65" i="2" s="1"/>
  <c r="W65" i="2"/>
  <c r="X65" i="2" s="1"/>
  <c r="K38" i="2"/>
  <c r="L38" i="2" s="1"/>
  <c r="R38" i="2"/>
  <c r="S38" i="2" s="1"/>
  <c r="W38" i="2"/>
  <c r="X38" i="2" s="1"/>
  <c r="F46" i="2"/>
  <c r="K46" i="2"/>
  <c r="L46" i="2" s="1"/>
  <c r="R46" i="2"/>
  <c r="S46" i="2" s="1"/>
  <c r="W46" i="2"/>
  <c r="X46" i="2" s="1"/>
  <c r="F21" i="2"/>
  <c r="K21" i="2"/>
  <c r="L21" i="2" s="1"/>
  <c r="R21" i="2"/>
  <c r="S21" i="2" s="1"/>
  <c r="W21" i="2"/>
  <c r="X21" i="2" s="1"/>
  <c r="F25" i="2"/>
  <c r="K25" i="2"/>
  <c r="L25" i="2" s="1"/>
  <c r="R25" i="2"/>
  <c r="S25" i="2" s="1"/>
  <c r="W25" i="2"/>
  <c r="X25" i="2" s="1"/>
  <c r="F45" i="2"/>
  <c r="K45" i="2"/>
  <c r="L45" i="2" s="1"/>
  <c r="R45" i="2"/>
  <c r="S45" i="2" s="1"/>
  <c r="W45" i="2"/>
  <c r="X45" i="2" s="1"/>
  <c r="F37" i="2"/>
  <c r="K37" i="2"/>
  <c r="L37" i="2" s="1"/>
  <c r="R37" i="2"/>
  <c r="S37" i="2" s="1"/>
  <c r="W37" i="2"/>
  <c r="X37" i="2" s="1"/>
  <c r="F44" i="2"/>
  <c r="K44" i="2"/>
  <c r="L44" i="2" s="1"/>
  <c r="R44" i="2"/>
  <c r="S44" i="2" s="1"/>
  <c r="W44" i="2"/>
  <c r="X44" i="2" s="1"/>
  <c r="F40" i="2"/>
  <c r="K40" i="2"/>
  <c r="L40" i="2" s="1"/>
  <c r="R40" i="2"/>
  <c r="S40" i="2" s="1"/>
  <c r="W40" i="2"/>
  <c r="X40" i="2" s="1"/>
  <c r="F29" i="2"/>
  <c r="K29" i="2"/>
  <c r="L29" i="2" s="1"/>
  <c r="R29" i="2"/>
  <c r="S29" i="2" s="1"/>
  <c r="W29" i="2"/>
  <c r="X29" i="2" s="1"/>
  <c r="Y45" i="2" l="1"/>
  <c r="Y38" i="2"/>
  <c r="Y49" i="2"/>
  <c r="Y58" i="2"/>
  <c r="Y37" i="2"/>
  <c r="Y46" i="2"/>
  <c r="Y30" i="2"/>
  <c r="Y33" i="2"/>
  <c r="Y44" i="2"/>
  <c r="Y21" i="2"/>
  <c r="Y63" i="2"/>
  <c r="Y50" i="2"/>
  <c r="Y40" i="2"/>
  <c r="Y25" i="2"/>
  <c r="Y65" i="2"/>
  <c r="Y47" i="2"/>
  <c r="Y59" i="2"/>
  <c r="Y29" i="2"/>
  <c r="F14" i="2" l="1"/>
  <c r="K14" i="2"/>
  <c r="L14" i="2" s="1"/>
  <c r="R14" i="2"/>
  <c r="S14" i="2" s="1"/>
  <c r="W14" i="2"/>
  <c r="X14" i="2" s="1"/>
  <c r="F39" i="2"/>
  <c r="K39" i="2"/>
  <c r="L39" i="2" s="1"/>
  <c r="R39" i="2"/>
  <c r="S39" i="2" s="1"/>
  <c r="W39" i="2"/>
  <c r="X39" i="2" s="1"/>
  <c r="F41" i="2"/>
  <c r="K41" i="2"/>
  <c r="L41" i="2" s="1"/>
  <c r="R41" i="2"/>
  <c r="S41" i="2" s="1"/>
  <c r="W41" i="2"/>
  <c r="X41" i="2" s="1"/>
  <c r="F13" i="2"/>
  <c r="K13" i="2"/>
  <c r="L13" i="2" s="1"/>
  <c r="R13" i="2"/>
  <c r="S13" i="2" s="1"/>
  <c r="W13" i="2"/>
  <c r="X13" i="2" s="1"/>
  <c r="F19" i="2"/>
  <c r="K19" i="2"/>
  <c r="L19" i="2" s="1"/>
  <c r="R19" i="2"/>
  <c r="S19" i="2" s="1"/>
  <c r="W19" i="2"/>
  <c r="X19" i="2" s="1"/>
  <c r="F34" i="2"/>
  <c r="K34" i="2"/>
  <c r="L34" i="2" s="1"/>
  <c r="R34" i="2"/>
  <c r="S34" i="2" s="1"/>
  <c r="W34" i="2"/>
  <c r="X34" i="2" s="1"/>
  <c r="F20" i="2"/>
  <c r="K20" i="2"/>
  <c r="L20" i="2" s="1"/>
  <c r="R20" i="2"/>
  <c r="S20" i="2" s="1"/>
  <c r="W20" i="2"/>
  <c r="X20" i="2" s="1"/>
  <c r="F27" i="2"/>
  <c r="K27" i="2"/>
  <c r="L27" i="2" s="1"/>
  <c r="R27" i="2"/>
  <c r="S27" i="2" s="1"/>
  <c r="W27" i="2"/>
  <c r="X27" i="2" s="1"/>
  <c r="F15" i="2"/>
  <c r="K15" i="2"/>
  <c r="L15" i="2" s="1"/>
  <c r="R15" i="2"/>
  <c r="S15" i="2" s="1"/>
  <c r="W15" i="2"/>
  <c r="X15" i="2" s="1"/>
  <c r="F17" i="2"/>
  <c r="K17" i="2"/>
  <c r="L17" i="2" s="1"/>
  <c r="R17" i="2"/>
  <c r="S17" i="2" s="1"/>
  <c r="W17" i="2"/>
  <c r="X17" i="2" s="1"/>
  <c r="F31" i="2"/>
  <c r="K31" i="2"/>
  <c r="L31" i="2" s="1"/>
  <c r="R31" i="2"/>
  <c r="S31" i="2" s="1"/>
  <c r="W31" i="2"/>
  <c r="X31" i="2" s="1"/>
  <c r="F54" i="2"/>
  <c r="K54" i="2"/>
  <c r="L54" i="2" s="1"/>
  <c r="R54" i="2"/>
  <c r="S54" i="2" s="1"/>
  <c r="W54" i="2"/>
  <c r="X54" i="2" s="1"/>
  <c r="F60" i="2"/>
  <c r="K60" i="2"/>
  <c r="L60" i="2" s="1"/>
  <c r="R60" i="2"/>
  <c r="S60" i="2" s="1"/>
  <c r="W60" i="2"/>
  <c r="X60" i="2" s="1"/>
  <c r="Y17" i="2" l="1"/>
  <c r="Y34" i="2"/>
  <c r="Y39" i="2"/>
  <c r="Y60" i="2"/>
  <c r="Y15" i="2"/>
  <c r="Y19" i="2"/>
  <c r="Y14" i="2"/>
  <c r="Y54" i="2"/>
  <c r="Y27" i="2"/>
  <c r="Y13" i="2"/>
  <c r="Y31" i="2"/>
  <c r="Y20" i="2"/>
  <c r="Y41" i="2"/>
  <c r="F42" i="2"/>
  <c r="K42" i="2"/>
  <c r="L42" i="2" s="1"/>
  <c r="R42" i="2"/>
  <c r="S42" i="2" s="1"/>
  <c r="W42" i="2"/>
  <c r="X42" i="2" s="1"/>
  <c r="F57" i="2"/>
  <c r="K57" i="2"/>
  <c r="L57" i="2" s="1"/>
  <c r="R57" i="2"/>
  <c r="S57" i="2" s="1"/>
  <c r="W57" i="2"/>
  <c r="X57" i="2" s="1"/>
  <c r="F18" i="2"/>
  <c r="K18" i="2"/>
  <c r="L18" i="2" s="1"/>
  <c r="R18" i="2"/>
  <c r="S18" i="2" s="1"/>
  <c r="W18" i="2"/>
  <c r="X18" i="2" s="1"/>
  <c r="F53" i="2"/>
  <c r="K53" i="2"/>
  <c r="L53" i="2" s="1"/>
  <c r="R53" i="2"/>
  <c r="S53" i="2" s="1"/>
  <c r="W53" i="2"/>
  <c r="X53" i="2" s="1"/>
  <c r="F56" i="2"/>
  <c r="K56" i="2"/>
  <c r="L56" i="2" s="1"/>
  <c r="R56" i="2"/>
  <c r="S56" i="2" s="1"/>
  <c r="W56" i="2"/>
  <c r="X56" i="2" s="1"/>
  <c r="F51" i="2"/>
  <c r="K51" i="2"/>
  <c r="L51" i="2" s="1"/>
  <c r="R51" i="2"/>
  <c r="S51" i="2" s="1"/>
  <c r="W51" i="2"/>
  <c r="X51" i="2" s="1"/>
  <c r="Y53" i="2" l="1"/>
  <c r="Y18" i="2"/>
  <c r="Y51" i="2"/>
  <c r="Y57" i="2"/>
  <c r="Y56" i="2"/>
  <c r="Y42" i="2"/>
  <c r="F26" i="2" l="1"/>
  <c r="W35" i="2" l="1"/>
  <c r="X35" i="2" s="1"/>
  <c r="R36" i="2"/>
  <c r="S36" i="2" s="1"/>
  <c r="K36" i="2"/>
  <c r="L36" i="2" s="1"/>
  <c r="F36" i="2"/>
  <c r="R35" i="2" l="1"/>
  <c r="S35" i="2" s="1"/>
  <c r="F35" i="2"/>
  <c r="Y35" i="2" l="1"/>
  <c r="S13" i="10" l="1"/>
  <c r="F13" i="10"/>
  <c r="R61" i="2"/>
  <c r="S61" i="2" s="1"/>
  <c r="K61" i="2"/>
  <c r="L61" i="2" s="1"/>
  <c r="W62" i="2"/>
  <c r="X62" i="2" s="1"/>
  <c r="W52" i="2"/>
  <c r="X52" i="2" s="1"/>
  <c r="W61" i="2"/>
  <c r="X61" i="2" s="1"/>
  <c r="Y13" i="10" l="1"/>
  <c r="X74" i="1" l="1"/>
  <c r="X75" i="1"/>
  <c r="X61" i="1"/>
  <c r="X64" i="1"/>
  <c r="X79" i="1"/>
  <c r="X77" i="1"/>
  <c r="X85" i="1"/>
  <c r="X62" i="1"/>
  <c r="S74" i="1"/>
  <c r="S75" i="1"/>
  <c r="S61" i="1"/>
  <c r="S64" i="1"/>
  <c r="S79" i="1"/>
  <c r="S77" i="1"/>
  <c r="S85" i="1"/>
  <c r="S62" i="1"/>
  <c r="F61" i="2"/>
  <c r="Y61" i="2" s="1"/>
  <c r="F62" i="1"/>
  <c r="F85" i="1"/>
  <c r="F77" i="1"/>
  <c r="F79" i="1"/>
  <c r="F64" i="1"/>
  <c r="F61" i="1"/>
  <c r="F75" i="1"/>
  <c r="F74" i="1"/>
  <c r="W76" i="1"/>
  <c r="X76" i="1" s="1"/>
  <c r="R76" i="1"/>
  <c r="S76" i="1" s="1"/>
  <c r="K76" i="1"/>
  <c r="L76" i="1" s="1"/>
  <c r="F76" i="1"/>
  <c r="W67" i="1"/>
  <c r="X67" i="1" s="1"/>
  <c r="R67" i="1"/>
  <c r="S67" i="1" s="1"/>
  <c r="Y77" i="1" l="1"/>
  <c r="Y61" i="1"/>
  <c r="Y74" i="1"/>
  <c r="Y62" i="1"/>
  <c r="Y79" i="1"/>
  <c r="Y75" i="1"/>
  <c r="Y64" i="1"/>
  <c r="Y85" i="1"/>
  <c r="Y76" i="1"/>
  <c r="K67" i="1"/>
  <c r="L67" i="1" s="1"/>
  <c r="F67" i="1"/>
  <c r="Y67" i="1" l="1"/>
  <c r="W70" i="1"/>
  <c r="X70" i="1" s="1"/>
  <c r="R70" i="1"/>
  <c r="S70" i="1" s="1"/>
  <c r="K70" i="1"/>
  <c r="L70" i="1" s="1"/>
  <c r="F70" i="1" l="1"/>
  <c r="Y70" i="1" s="1"/>
  <c r="R62" i="2" l="1"/>
  <c r="S62" i="2" s="1"/>
  <c r="F62" i="2"/>
  <c r="K62" i="2"/>
  <c r="L62" i="2" s="1"/>
  <c r="W71" i="1"/>
  <c r="R71" i="1"/>
  <c r="S71" i="1" s="1"/>
  <c r="K71" i="1"/>
  <c r="L71" i="1" s="1"/>
  <c r="F71" i="1"/>
  <c r="R52" i="2"/>
  <c r="S52" i="2" s="1"/>
  <c r="K52" i="2"/>
  <c r="L52" i="2" s="1"/>
  <c r="F52" i="2"/>
  <c r="W72" i="1"/>
  <c r="R72" i="1"/>
  <c r="S72" i="1" s="1"/>
  <c r="K72" i="1"/>
  <c r="L72" i="1" s="1"/>
  <c r="F72" i="1"/>
  <c r="W84" i="1"/>
  <c r="X84" i="1" s="1"/>
  <c r="R84" i="1"/>
  <c r="S84" i="1" s="1"/>
  <c r="K84" i="1"/>
  <c r="L84" i="1" s="1"/>
  <c r="F84" i="1"/>
  <c r="W69" i="1"/>
  <c r="R69" i="1"/>
  <c r="S69" i="1" s="1"/>
  <c r="K69" i="1"/>
  <c r="L69" i="1" s="1"/>
  <c r="F69" i="1"/>
  <c r="W68" i="1"/>
  <c r="R68" i="1"/>
  <c r="S68" i="1" s="1"/>
  <c r="K68" i="1"/>
  <c r="L68" i="1" s="1"/>
  <c r="F68" i="1"/>
  <c r="W66" i="1"/>
  <c r="R66" i="1"/>
  <c r="S66" i="1" s="1"/>
  <c r="K66" i="1"/>
  <c r="L66" i="1" s="1"/>
  <c r="F66" i="1"/>
  <c r="F65" i="1"/>
  <c r="W65" i="1"/>
  <c r="X65" i="1" s="1"/>
  <c r="R65" i="1"/>
  <c r="S65" i="1" s="1"/>
  <c r="K65" i="1"/>
  <c r="L65" i="1" s="1"/>
  <c r="Y65" i="1" l="1"/>
  <c r="Y84" i="1"/>
  <c r="X69" i="1"/>
  <c r="Y69" i="1" s="1"/>
  <c r="X68" i="1"/>
  <c r="Y68" i="1" s="1"/>
  <c r="X66" i="1"/>
  <c r="Y66" i="1" s="1"/>
  <c r="X72" i="1"/>
  <c r="Y72" i="1" s="1"/>
  <c r="Y52" i="2"/>
  <c r="X71" i="1"/>
  <c r="Y71" i="1" s="1"/>
  <c r="Y62" i="2"/>
  <c r="W82" i="1"/>
  <c r="X82" i="1" s="1"/>
  <c r="R82" i="1"/>
  <c r="S82" i="1" s="1"/>
  <c r="K82" i="1"/>
  <c r="L82" i="1" s="1"/>
  <c r="F82" i="1"/>
  <c r="W81" i="1"/>
  <c r="R81" i="1"/>
  <c r="S81" i="1" s="1"/>
  <c r="K81" i="1"/>
  <c r="L81" i="1" s="1"/>
  <c r="F81" i="1"/>
  <c r="W64" i="2"/>
  <c r="X64" i="2" s="1"/>
  <c r="R64" i="2"/>
  <c r="S64" i="2" s="1"/>
  <c r="F64" i="2"/>
  <c r="K64" i="2"/>
  <c r="L64" i="2" s="1"/>
  <c r="W78" i="1"/>
  <c r="X78" i="1" s="1"/>
  <c r="R78" i="1"/>
  <c r="S78" i="1" s="1"/>
  <c r="K78" i="1"/>
  <c r="L78" i="1" s="1"/>
  <c r="F78" i="1"/>
  <c r="W60" i="1"/>
  <c r="X60" i="1" s="1"/>
  <c r="R60" i="1"/>
  <c r="S60" i="1" s="1"/>
  <c r="K60" i="1"/>
  <c r="L60" i="1" s="1"/>
  <c r="F60" i="1"/>
  <c r="W36" i="2"/>
  <c r="X36" i="2" l="1"/>
  <c r="Y36" i="2" s="1"/>
  <c r="Y78" i="1"/>
  <c r="X81" i="1"/>
  <c r="Y81" i="1" s="1"/>
  <c r="Y60" i="1"/>
  <c r="Y82" i="1"/>
  <c r="Y64" i="2"/>
  <c r="F24" i="2" l="1"/>
  <c r="K24" i="2"/>
  <c r="L24" i="2" s="1"/>
  <c r="R24" i="2"/>
  <c r="S24" i="2" s="1"/>
  <c r="W24" i="2"/>
  <c r="X24" i="2" s="1"/>
  <c r="Y24" i="2" l="1"/>
  <c r="W83" i="1" l="1"/>
  <c r="X83" i="1" s="1"/>
  <c r="R83" i="1"/>
  <c r="S83" i="1" s="1"/>
  <c r="K83" i="1"/>
  <c r="L83" i="1" s="1"/>
  <c r="F83" i="1"/>
  <c r="W63" i="1"/>
  <c r="X63" i="1" s="1"/>
  <c r="R63" i="1"/>
  <c r="S63" i="1" s="1"/>
  <c r="K63" i="1"/>
  <c r="L63" i="1" s="1"/>
  <c r="F63" i="1"/>
  <c r="W80" i="1"/>
  <c r="X80" i="1" s="1"/>
  <c r="R80" i="1"/>
  <c r="S80" i="1" s="1"/>
  <c r="K80" i="1"/>
  <c r="L80" i="1" s="1"/>
  <c r="F80" i="1"/>
  <c r="W73" i="1"/>
  <c r="X73" i="1" s="1"/>
  <c r="R73" i="1"/>
  <c r="S73" i="1" s="1"/>
  <c r="K73" i="1"/>
  <c r="L73" i="1" s="1"/>
  <c r="F73" i="1"/>
  <c r="Y80" i="1" l="1"/>
  <c r="Y83" i="1"/>
  <c r="Y63" i="1"/>
  <c r="Y73" i="1"/>
  <c r="W55" i="2" l="1"/>
  <c r="X55" i="2" s="1"/>
  <c r="R55" i="2"/>
  <c r="S55" i="2" s="1"/>
  <c r="F55" i="2"/>
  <c r="K55" i="2"/>
  <c r="L55" i="2" s="1"/>
  <c r="Y55" i="2" l="1"/>
  <c r="K22" i="2" l="1"/>
  <c r="L22" i="2" s="1"/>
  <c r="K26" i="2"/>
  <c r="L26" i="2" s="1"/>
  <c r="K43" i="2"/>
  <c r="L43" i="2" s="1"/>
  <c r="K23" i="2"/>
  <c r="L23" i="2" s="1"/>
  <c r="W43" i="2"/>
  <c r="X43" i="2" s="1"/>
  <c r="W23" i="2"/>
  <c r="X23" i="2" s="1"/>
  <c r="W22" i="2"/>
  <c r="X22" i="2" s="1"/>
  <c r="W26" i="2"/>
  <c r="X26" i="2" s="1"/>
  <c r="R43" i="2"/>
  <c r="S43" i="2" s="1"/>
  <c r="R23" i="2"/>
  <c r="S23" i="2" s="1"/>
  <c r="R22" i="2"/>
  <c r="S22" i="2" s="1"/>
  <c r="R26" i="2"/>
  <c r="S26" i="2" s="1"/>
  <c r="F43" i="2"/>
  <c r="F23" i="2"/>
  <c r="F22" i="2"/>
  <c r="Y26" i="2" l="1"/>
  <c r="Y22" i="2"/>
  <c r="Y23" i="2"/>
  <c r="Y43" i="2"/>
</calcChain>
</file>

<file path=xl/sharedStrings.xml><?xml version="1.0" encoding="utf-8"?>
<sst xmlns="http://schemas.openxmlformats.org/spreadsheetml/2006/main" count="689" uniqueCount="166">
  <si>
    <t>HADIAH UNIVERSITI, UNIVERSITI PUTRA MALAYSIA</t>
  </si>
  <si>
    <t>PERKARA</t>
  </si>
  <si>
    <t>PERKIRAAN SUB-JUMLAH MARKAH</t>
  </si>
  <si>
    <t>PERINGKAT PENCAPAIAN</t>
  </si>
  <si>
    <t xml:space="preserve">AKADEMIK </t>
  </si>
  <si>
    <t>KEPIMPINAN</t>
  </si>
  <si>
    <t>KO-KURIKULUM</t>
  </si>
  <si>
    <t>LAIN-LAIN PENCAPAIAN</t>
  </si>
  <si>
    <t>PERATUSAN PEMBERAT (%)</t>
  </si>
  <si>
    <t>PERINGKATAN</t>
  </si>
  <si>
    <t>CGPA</t>
  </si>
  <si>
    <t>JUMLAH MARKAH (%)</t>
  </si>
  <si>
    <t>PERINGKAT PENGLIBATAN</t>
  </si>
  <si>
    <t>JUMLAH MARKAH</t>
  </si>
  <si>
    <t>PENGLIBATAN AKTIVITI</t>
  </si>
  <si>
    <t>KHID-MAT KOMU-NITI (CSR)</t>
  </si>
  <si>
    <t>PEN-CAPAI-AN BI</t>
  </si>
  <si>
    <t>PENCA-PAIAN LATI-HAN INDUS-TRI (LI)</t>
  </si>
  <si>
    <t>BIL</t>
  </si>
  <si>
    <t>NAMA CALON</t>
  </si>
  <si>
    <t>FAKULTI</t>
  </si>
  <si>
    <t>Kolej Kediaman</t>
  </si>
  <si>
    <t>Antarabangsa/Kebangsaan/Universiti</t>
  </si>
  <si>
    <t>Persatuan/Kelab</t>
  </si>
  <si>
    <t>Fakulti</t>
  </si>
  <si>
    <t>Antarabangsa/      Kebangsaan/Universiti</t>
  </si>
  <si>
    <t>FPV</t>
  </si>
  <si>
    <t>FBMK</t>
  </si>
  <si>
    <t>FK</t>
  </si>
  <si>
    <t>JUMLAH KESELURUHAN MARKAH (%)</t>
  </si>
  <si>
    <t>JANTINA</t>
  </si>
  <si>
    <t>A</t>
  </si>
  <si>
    <t>B</t>
  </si>
  <si>
    <t>C</t>
  </si>
  <si>
    <t>D</t>
  </si>
  <si>
    <t>E</t>
  </si>
  <si>
    <t>PEMENANG AKTIVITI</t>
  </si>
  <si>
    <t>FBSB</t>
  </si>
  <si>
    <t>FS</t>
  </si>
  <si>
    <t xml:space="preserve">JUMLAH MARKAH </t>
  </si>
  <si>
    <t>Persatuan/  Kelab</t>
  </si>
  <si>
    <t>Antarabangsa/  Kebangsaan/ Universiti</t>
  </si>
  <si>
    <t>AKADEMIK</t>
  </si>
  <si>
    <t>Antarabangsa/  Kebangsaan/Universiti</t>
  </si>
  <si>
    <t>P</t>
  </si>
  <si>
    <t>L</t>
  </si>
  <si>
    <t>Antarabangsa/Kebangsaan/ Universiti</t>
  </si>
  <si>
    <t>SUKAN</t>
  </si>
  <si>
    <t>JUMLAH MARKAH (%) #</t>
  </si>
  <si>
    <t>Antarabangsa/           Kebangsaan/Universiti</t>
  </si>
  <si>
    <t>p</t>
  </si>
  <si>
    <t>FSKTM</t>
  </si>
  <si>
    <t>HO YONG SENG</t>
  </si>
  <si>
    <t>SURIATI BINTI SANIP</t>
  </si>
  <si>
    <t>MOHAMED HASSAN HAMAD EL-ZEADANI</t>
  </si>
  <si>
    <t>SEYEDEHNIOUSHA MOUSAVI</t>
  </si>
  <si>
    <t>FPP</t>
  </si>
  <si>
    <t>FEM</t>
  </si>
  <si>
    <t>EMYLIA ATIKA BINTI MOHD ROSTAM</t>
  </si>
  <si>
    <t>GOH PEI LIN</t>
  </si>
  <si>
    <t>ALYSSA SINTEN INING</t>
  </si>
  <si>
    <t>FP</t>
  </si>
  <si>
    <t>LEE XIN NI</t>
  </si>
  <si>
    <t>AHMAD NURSYAHMI B. MOHAMAD YUSOFF</t>
  </si>
  <si>
    <t>MD AIMAN TAKRIM BIN ZAKARIA</t>
  </si>
  <si>
    <t>MEGAT MOHAMAD FAIRUS BIN ABD RAHMAN</t>
  </si>
  <si>
    <t xml:space="preserve">MOHAMMAD ZUL AIMAN HAKIEM BIN ZAKI </t>
  </si>
  <si>
    <t>MUHAMMAD AMIN BIN MASRAN</t>
  </si>
  <si>
    <t>NURLISA SU SY EI</t>
  </si>
  <si>
    <t>TANESWARI A/P MURUGAN</t>
  </si>
  <si>
    <t>FPAS</t>
  </si>
  <si>
    <t>HIEW SHI HUI</t>
  </si>
  <si>
    <t>MOHAMMAD FAIZ ASYRAF BIN RAZALI</t>
  </si>
  <si>
    <t>FSPM</t>
  </si>
  <si>
    <t>LOH YEE SHANG</t>
  </si>
  <si>
    <t>NORAZURIN TASIL</t>
  </si>
  <si>
    <t>FPSK</t>
  </si>
  <si>
    <t xml:space="preserve">KIU LEE MING </t>
  </si>
  <si>
    <t>NURAZIRAH MOHD KASSIM</t>
  </si>
  <si>
    <t>SITI KHAIRUNNISAQ RUDZI</t>
  </si>
  <si>
    <t>NUR HIDAYAH MD ALI</t>
  </si>
  <si>
    <t>NUR IZZAH AINI SABLIHAN</t>
  </si>
  <si>
    <t>AFEEZA SHAKILA LAMBAKING</t>
  </si>
  <si>
    <t>CHANG SHI QING</t>
  </si>
  <si>
    <t>LAMPIRAN 2</t>
  </si>
  <si>
    <t>LAMPIRAN 3</t>
  </si>
  <si>
    <t>LAMPIRAN 4</t>
  </si>
  <si>
    <t>LAMPIRAN 7</t>
  </si>
  <si>
    <t>LAMPIRAN 9</t>
  </si>
  <si>
    <t>CHOO POH YEE</t>
  </si>
  <si>
    <t>ANUGERAH PELAJARAN DIRAJA (NON-BUMIPUTERA)</t>
  </si>
  <si>
    <t>MUHAMMAD ZAIDI BIN IBRAHIM</t>
  </si>
  <si>
    <t>AKALILY BINTI NARMI</t>
  </si>
  <si>
    <t>LIM SHU ZI</t>
  </si>
  <si>
    <t>SIMULASI PENGIRAAN PENILAIAN HADIAH UNIVERSITI BERDASARKAN KRITERIA, SKEMA &amp; SKOR PEMARKAHAN DITAMBAHBAIK (EDISI 2017)</t>
  </si>
  <si>
    <t>BOO AI LIN</t>
  </si>
  <si>
    <t>NURUL SYAFIQA BINTI NORSAM</t>
  </si>
  <si>
    <t>NUR NADZIRAH BINTI MAT SULAIMAN</t>
  </si>
  <si>
    <t>NUR ASYIQIN BINTI RAMLI</t>
  </si>
  <si>
    <t>NOORAZWANI BINTI MOHAMED</t>
  </si>
  <si>
    <t>MOHD FARDZRYN BIN SANI</t>
  </si>
  <si>
    <t>MOHAMMAD ASHSHABRU SYAKIRIN BIN KMASOL</t>
  </si>
  <si>
    <t>SITI ZURIANI BINTI ZAKARIA</t>
  </si>
  <si>
    <t>MURNI AZUREEN BINTI MOHD PAKRI</t>
  </si>
  <si>
    <t>FARHANA BINTI BURHANUDIN</t>
  </si>
  <si>
    <t>SUHAILA BINTI SAAD</t>
  </si>
  <si>
    <t>HAMZAH FAWWAS BIN ABD RANI</t>
  </si>
  <si>
    <t>CASSANDRA ANAK PATRICK</t>
  </si>
  <si>
    <t>NOR LATIFAH BINTI MOHD HANIF</t>
  </si>
  <si>
    <t>NUR FARHANAH BINTI JASMAN</t>
  </si>
  <si>
    <t>KHAIRUDDIN AKMAL BIN MOHAMAD KAMAL</t>
  </si>
  <si>
    <t>SOON JOON WAI</t>
  </si>
  <si>
    <t>MUHAMMAD NUR SUFI BIN ABU BAKAR</t>
  </si>
  <si>
    <t>NURUL AIN BINTI ISMAIL</t>
  </si>
  <si>
    <t>MUHAMMAD AZRI BIN STORE PIPE</t>
  </si>
  <si>
    <t>BOON SYUEH YEN</t>
  </si>
  <si>
    <t>LOH JIA LING</t>
  </si>
  <si>
    <t>HU HOOI TING</t>
  </si>
  <si>
    <t>EOW SHIANG YEN</t>
  </si>
  <si>
    <t>LEE ZHI LING</t>
  </si>
  <si>
    <t>LAM KAH YET</t>
  </si>
  <si>
    <t>NURSYIFA BINTI ABDUL KADIB</t>
  </si>
  <si>
    <t xml:space="preserve">NOOR HAFIZAH BINTI SULAI FPSK
</t>
  </si>
  <si>
    <t>NOR 'AQILAH AMANI BINTI ZAINAL MUBARIK</t>
  </si>
  <si>
    <t>KHAIRUL AKMAL RAHIMI BIN AHMAD KAMIL</t>
  </si>
  <si>
    <t>FRSB</t>
  </si>
  <si>
    <t>MUHAMMAD SYAFIQ MOHAMAD SALEEH</t>
  </si>
  <si>
    <t>SIM YING RUN</t>
  </si>
  <si>
    <t>NUR NAJIHA BINTI DZULKEFLI</t>
  </si>
  <si>
    <t>ONG WEE CHEIK</t>
  </si>
  <si>
    <t>TAN MUI YEN</t>
  </si>
  <si>
    <t>CHAM THEAN HO</t>
  </si>
  <si>
    <t>MUHAMMAD SYAFIQ BIN ZAINON</t>
  </si>
  <si>
    <t>MUHAMMAD KHAIRUL ANWAR BIN ABD LATIF</t>
  </si>
  <si>
    <t>SAIDATUL SHAKINAH BT SHAKIREN</t>
  </si>
  <si>
    <t>HO POH LING</t>
  </si>
  <si>
    <t>WONG ZHI SHAN</t>
  </si>
  <si>
    <t>FH</t>
  </si>
  <si>
    <t>NURAAIN AMALINA BT MOKHLI</t>
  </si>
  <si>
    <t>FARAH NAJIHAH BINTI MOHAMAD ISMAIL</t>
  </si>
  <si>
    <t>RAY SIA CHEE HOONG</t>
  </si>
  <si>
    <t>KHEW YIE SHAN</t>
  </si>
  <si>
    <t>NURUL NADIA BINTI ABDUL GHAFAR</t>
  </si>
  <si>
    <t>WAI YI CHIUN</t>
  </si>
  <si>
    <t>CHAN WAN YING</t>
  </si>
  <si>
    <t>YONG SUIT-B</t>
  </si>
  <si>
    <t>MARLIA MAHADZAR</t>
  </si>
  <si>
    <t>PEMARKAHAN HADIAH UNIVERSITI UNTUK DIANUGERAHKAN SEMASA MAJLIS KONVOKESYEN KE-41 (2017)</t>
  </si>
  <si>
    <t>UNIVERSITI PUTRA MALAYSIA</t>
  </si>
  <si>
    <t>LAMPIRAN 3a</t>
  </si>
  <si>
    <t>LAMPIRAN 3b</t>
  </si>
  <si>
    <t>PEN-CAPAIAN BI</t>
  </si>
  <si>
    <t>LAMPIRAN 5</t>
  </si>
  <si>
    <t>LAMPIRAN 6</t>
  </si>
  <si>
    <t>LAMPIRAN 8</t>
  </si>
  <si>
    <t>JUMLAH KESELU-RUHAN MARKAH (%)</t>
  </si>
  <si>
    <t>PINGAT EMAS CANSELOR (PEC)</t>
  </si>
  <si>
    <t>ANUGERAH PELAJARAN DIRAJA (BUMIPUTERA) (APD-B)</t>
  </si>
  <si>
    <t>ANUGERAH PELAJARAN DIRAJA (NON-BUMIPUTERA) (APD-NB)</t>
  </si>
  <si>
    <t>PINGAT EMAS ALUMNI (PEA)</t>
  </si>
  <si>
    <t>PINGAT EMAS YAYASAN PAK RASHID (PYPR)</t>
  </si>
  <si>
    <t>PINGAT EMAS PROFESOR EMERITUS TAN SRI DR. RASHDAN BABA (PETSR)</t>
  </si>
  <si>
    <t>HADIAH SYED KECHIK (HSK)</t>
  </si>
  <si>
    <t>PINGAT RAZLAN PUTERA (PRP)</t>
  </si>
  <si>
    <t>JUMLAH KESELURU-HAN MARKAH (%)</t>
  </si>
  <si>
    <t>PINGAT PUTRA AGRIBIO (PPA)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</si>
</sst>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;[Red]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medium">
        <color rgb="FFC00000"/>
      </bottom>
      <diagonal/>
    </border>
    <border>
      <left style="medium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8">
    <xf numFmtId="0" fontId="0" fillId="0" borderId="0" xfId="0"/>
    <xf numFmtId="0" fontId="2" fillId="6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3" fontId="2" fillId="4" borderId="11" xfId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3" fontId="2" fillId="5" borderId="20" xfId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/>
    <xf numFmtId="164" fontId="4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/>
    <xf numFmtId="0" fontId="3" fillId="0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43" fontId="2" fillId="5" borderId="11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9" fontId="2" fillId="2" borderId="17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5" borderId="17" xfId="0" applyFont="1" applyFill="1" applyBorder="1" applyAlignment="1">
      <alignment horizontal="center" vertical="center" wrapText="1"/>
    </xf>
    <xf numFmtId="2" fontId="3" fillId="11" borderId="11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43" fontId="2" fillId="4" borderId="11" xfId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3" fontId="2" fillId="5" borderId="20" xfId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43" fontId="2" fillId="3" borderId="11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3" fontId="3" fillId="4" borderId="11" xfId="1" applyFont="1" applyFill="1" applyBorder="1" applyAlignment="1">
      <alignment horizontal="center" vertical="center"/>
    </xf>
    <xf numFmtId="43" fontId="3" fillId="5" borderId="11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9" fillId="0" borderId="0" xfId="0" applyFont="1"/>
    <xf numFmtId="0" fontId="3" fillId="0" borderId="11" xfId="0" applyFont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3" borderId="11" xfId="0" applyFont="1" applyFill="1" applyBorder="1" applyAlignment="1">
      <alignment horizontal="center" vertical="center" textRotation="90" wrapText="1"/>
    </xf>
    <xf numFmtId="0" fontId="16" fillId="4" borderId="11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textRotation="90" wrapText="1"/>
    </xf>
    <xf numFmtId="9" fontId="16" fillId="2" borderId="17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textRotation="90" wrapText="1"/>
    </xf>
    <xf numFmtId="0" fontId="16" fillId="3" borderId="17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textRotation="90" wrapText="1"/>
    </xf>
    <xf numFmtId="0" fontId="16" fillId="5" borderId="18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 wrapText="1"/>
    </xf>
    <xf numFmtId="2" fontId="16" fillId="2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2" fontId="16" fillId="3" borderId="11" xfId="0" applyNumberFormat="1" applyFont="1" applyFill="1" applyBorder="1" applyAlignment="1">
      <alignment horizontal="center" vertical="center" wrapText="1"/>
    </xf>
    <xf numFmtId="43" fontId="16" fillId="4" borderId="11" xfId="1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43" fontId="16" fillId="5" borderId="20" xfId="1" applyFont="1" applyFill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43" fontId="16" fillId="5" borderId="11" xfId="1" applyFont="1" applyFill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3" fontId="11" fillId="4" borderId="11" xfId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43" fontId="11" fillId="5" borderId="20" xfId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43" fontId="11" fillId="3" borderId="11" xfId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3" fontId="11" fillId="4" borderId="11" xfId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43" fontId="11" fillId="5" borderId="20" xfId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43" fontId="11" fillId="3" borderId="11" xfId="1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9" fontId="2" fillId="2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textRotation="90" wrapText="1"/>
    </xf>
    <xf numFmtId="0" fontId="2" fillId="5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43" fontId="2" fillId="4" borderId="17" xfId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43" fontId="2" fillId="5" borderId="18" xfId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9" fontId="2" fillId="2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3" fontId="2" fillId="3" borderId="17" xfId="1" applyFont="1" applyFill="1" applyBorder="1" applyAlignment="1">
      <alignment horizontal="center" vertical="center"/>
    </xf>
    <xf numFmtId="43" fontId="2" fillId="4" borderId="17" xfId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/>
    </xf>
    <xf numFmtId="43" fontId="2" fillId="5" borderId="18" xfId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164" fontId="11" fillId="0" borderId="37" xfId="0" applyNumberFormat="1" applyFont="1" applyFill="1" applyBorder="1" applyAlignment="1">
      <alignment horizontal="center" vertical="center" wrapText="1"/>
    </xf>
    <xf numFmtId="2" fontId="11" fillId="2" borderId="37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43" fontId="11" fillId="4" borderId="37" xfId="1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43" fontId="11" fillId="5" borderId="38" xfId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2" fontId="11" fillId="3" borderId="37" xfId="0" applyNumberFormat="1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0" fillId="10" borderId="37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3" fillId="0" borderId="37" xfId="0" applyNumberFormat="1" applyFont="1" applyFill="1" applyBorder="1" applyAlignment="1">
      <alignment horizontal="center" vertical="center" wrapText="1"/>
    </xf>
    <xf numFmtId="43" fontId="11" fillId="5" borderId="10" xfId="1" applyFont="1" applyFill="1" applyBorder="1" applyAlignment="1">
      <alignment horizontal="center" vertical="center" wrapText="1"/>
    </xf>
    <xf numFmtId="43" fontId="2" fillId="5" borderId="10" xfId="1" applyFont="1" applyFill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9" fontId="2" fillId="2" borderId="32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5" borderId="42" xfId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 wrapText="1"/>
    </xf>
    <xf numFmtId="2" fontId="11" fillId="2" borderId="50" xfId="0" applyNumberFormat="1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43" fontId="11" fillId="3" borderId="50" xfId="1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43" fontId="11" fillId="4" borderId="50" xfId="1" applyFont="1" applyFill="1" applyBorder="1" applyAlignment="1">
      <alignment horizontal="center" vertical="center" wrapText="1"/>
    </xf>
    <xf numFmtId="0" fontId="10" fillId="10" borderId="50" xfId="0" applyFont="1" applyFill="1" applyBorder="1" applyAlignment="1">
      <alignment horizontal="center" vertical="center" wrapText="1"/>
    </xf>
    <xf numFmtId="43" fontId="11" fillId="5" borderId="51" xfId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164" fontId="11" fillId="0" borderId="57" xfId="0" applyNumberFormat="1" applyFont="1" applyFill="1" applyBorder="1" applyAlignment="1">
      <alignment horizontal="center" vertical="center" wrapText="1"/>
    </xf>
    <xf numFmtId="2" fontId="11" fillId="2" borderId="57" xfId="0" applyNumberFormat="1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43" fontId="11" fillId="3" borderId="57" xfId="1" applyFont="1" applyFill="1" applyBorder="1" applyAlignment="1">
      <alignment horizontal="center" vertical="center" wrapText="1"/>
    </xf>
    <xf numFmtId="43" fontId="11" fillId="4" borderId="57" xfId="1" applyFont="1" applyFill="1" applyBorder="1" applyAlignment="1">
      <alignment horizontal="center" vertical="center" wrapText="1"/>
    </xf>
    <xf numFmtId="0" fontId="10" fillId="10" borderId="57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43" fontId="11" fillId="5" borderId="58" xfId="1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43" fontId="2" fillId="5" borderId="10" xfId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3" fontId="2" fillId="5" borderId="42" xfId="1" applyFont="1" applyFill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2" fontId="11" fillId="2" borderId="50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3" fontId="11" fillId="3" borderId="50" xfId="1" applyFont="1" applyFill="1" applyBorder="1" applyAlignment="1">
      <alignment horizontal="center" vertical="center"/>
    </xf>
    <xf numFmtId="43" fontId="11" fillId="4" borderId="50" xfId="1" applyFont="1" applyFill="1" applyBorder="1" applyAlignment="1">
      <alignment horizontal="center" vertical="center"/>
    </xf>
    <xf numFmtId="0" fontId="10" fillId="10" borderId="5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2" fontId="20" fillId="0" borderId="54" xfId="0" applyNumberFormat="1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horizontal="center" vertical="center"/>
    </xf>
    <xf numFmtId="2" fontId="11" fillId="2" borderId="57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43" fontId="11" fillId="3" borderId="57" xfId="1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43" fontId="11" fillId="4" borderId="57" xfId="1" applyFont="1" applyFill="1" applyBorder="1" applyAlignment="1">
      <alignment horizontal="center" vertical="center"/>
    </xf>
    <xf numFmtId="0" fontId="10" fillId="10" borderId="57" xfId="0" applyFont="1" applyFill="1" applyBorder="1" applyAlignment="1">
      <alignment horizontal="center" vertical="center"/>
    </xf>
    <xf numFmtId="0" fontId="10" fillId="7" borderId="57" xfId="0" applyFont="1" applyFill="1" applyBorder="1" applyAlignment="1">
      <alignment horizontal="center" vertical="center"/>
    </xf>
    <xf numFmtId="0" fontId="10" fillId="10" borderId="57" xfId="0" applyFont="1" applyFill="1" applyBorder="1" applyAlignment="1">
      <alignment horizontal="center"/>
    </xf>
    <xf numFmtId="0" fontId="11" fillId="5" borderId="57" xfId="0" applyFont="1" applyFill="1" applyBorder="1" applyAlignment="1">
      <alignment horizontal="center" vertical="center"/>
    </xf>
    <xf numFmtId="43" fontId="11" fillId="5" borderId="58" xfId="1" applyFont="1" applyFill="1" applyBorder="1" applyAlignment="1">
      <alignment horizontal="center" vertical="center"/>
    </xf>
    <xf numFmtId="2" fontId="20" fillId="0" borderId="5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/>
    </xf>
    <xf numFmtId="2" fontId="3" fillId="11" borderId="17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43" fontId="11" fillId="5" borderId="60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43" fontId="11" fillId="5" borderId="61" xfId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9" fillId="5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9" borderId="5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 wrapText="1"/>
    </xf>
    <xf numFmtId="0" fontId="10" fillId="0" borderId="57" xfId="0" applyNumberFormat="1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6" fillId="0" borderId="0" xfId="0" applyFont="1"/>
    <xf numFmtId="0" fontId="13" fillId="0" borderId="0" xfId="0" applyFont="1"/>
    <xf numFmtId="0" fontId="4" fillId="0" borderId="0" xfId="0" applyFont="1" applyAlignme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10" fillId="0" borderId="0" xfId="0" applyFont="1" applyAlignment="1">
      <alignment wrapText="1"/>
    </xf>
    <xf numFmtId="0" fontId="22" fillId="0" borderId="0" xfId="0" applyFont="1" applyAlignment="1">
      <alignment wrapText="1"/>
    </xf>
    <xf numFmtId="2" fontId="2" fillId="0" borderId="26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2" fontId="11" fillId="0" borderId="52" xfId="0" applyNumberFormat="1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2" fontId="11" fillId="0" borderId="54" xfId="0" applyNumberFormat="1" applyFont="1" applyBorder="1" applyAlignment="1">
      <alignment vertical="center" wrapText="1"/>
    </xf>
    <xf numFmtId="0" fontId="10" fillId="0" borderId="57" xfId="0" applyFont="1" applyFill="1" applyBorder="1" applyAlignment="1">
      <alignment vertical="center" wrapText="1"/>
    </xf>
    <xf numFmtId="164" fontId="10" fillId="0" borderId="57" xfId="0" applyNumberFormat="1" applyFont="1" applyFill="1" applyBorder="1" applyAlignment="1">
      <alignment horizontal="center" vertical="center"/>
    </xf>
    <xf numFmtId="2" fontId="11" fillId="0" borderId="59" xfId="0" applyNumberFormat="1" applyFont="1" applyBorder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1" fillId="4" borderId="57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2" fontId="20" fillId="0" borderId="16" xfId="0" applyNumberFormat="1" applyFont="1" applyBorder="1" applyAlignment="1">
      <alignment vertical="center"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2" fillId="3" borderId="14" xfId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43" fontId="2" fillId="4" borderId="14" xfId="1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43" fontId="2" fillId="5" borderId="15" xfId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top" wrapText="1"/>
    </xf>
    <xf numFmtId="0" fontId="11" fillId="0" borderId="57" xfId="0" applyNumberFormat="1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/>
    <xf numFmtId="0" fontId="20" fillId="0" borderId="19" xfId="0" applyFont="1" applyBorder="1" applyAlignment="1">
      <alignment horizontal="center" vertical="center" wrapText="1"/>
    </xf>
    <xf numFmtId="2" fontId="20" fillId="0" borderId="23" xfId="0" applyNumberFormat="1" applyFont="1" applyBorder="1" applyAlignment="1">
      <alignment vertical="center"/>
    </xf>
    <xf numFmtId="2" fontId="20" fillId="0" borderId="52" xfId="0" applyNumberFormat="1" applyFont="1" applyBorder="1" applyAlignment="1">
      <alignment vertical="center"/>
    </xf>
    <xf numFmtId="2" fontId="20" fillId="0" borderId="54" xfId="0" applyNumberFormat="1" applyFont="1" applyBorder="1" applyAlignment="1">
      <alignment vertical="center"/>
    </xf>
    <xf numFmtId="2" fontId="20" fillId="0" borderId="59" xfId="0" applyNumberFormat="1" applyFont="1" applyBorder="1" applyAlignment="1">
      <alignment vertical="center"/>
    </xf>
    <xf numFmtId="2" fontId="20" fillId="0" borderId="19" xfId="0" applyNumberFormat="1" applyFont="1" applyBorder="1" applyAlignment="1">
      <alignment vertical="center"/>
    </xf>
    <xf numFmtId="0" fontId="23" fillId="0" borderId="0" xfId="0" applyFont="1"/>
    <xf numFmtId="2" fontId="11" fillId="0" borderId="0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3" fontId="2" fillId="3" borderId="28" xfId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43" fontId="2" fillId="4" borderId="28" xfId="1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43" fontId="2" fillId="5" borderId="30" xfId="1" applyFont="1" applyFill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63" xfId="0" applyFont="1" applyBorder="1" applyAlignment="1">
      <alignment horizontal="center" vertical="center" wrapText="1"/>
    </xf>
    <xf numFmtId="0" fontId="10" fillId="9" borderId="62" xfId="0" applyFont="1" applyFill="1" applyBorder="1" applyAlignment="1">
      <alignment horizontal="center" vertical="center" wrapText="1"/>
    </xf>
    <xf numFmtId="2" fontId="11" fillId="0" borderId="65" xfId="0" applyNumberFormat="1" applyFont="1" applyBorder="1" applyAlignment="1">
      <alignment horizontal="center" vertical="center" wrapText="1"/>
    </xf>
    <xf numFmtId="2" fontId="10" fillId="0" borderId="64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43" fontId="2" fillId="5" borderId="30" xfId="1" applyFont="1" applyFill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12" fillId="0" borderId="57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 textRotation="90"/>
    </xf>
    <xf numFmtId="9" fontId="2" fillId="2" borderId="17" xfId="0" applyNumberFormat="1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textRotation="90"/>
    </xf>
    <xf numFmtId="0" fontId="2" fillId="4" borderId="17" xfId="0" applyFont="1" applyFill="1" applyBorder="1" applyAlignment="1">
      <alignment horizontal="center" vertical="center" textRotation="90"/>
    </xf>
    <xf numFmtId="0" fontId="2" fillId="6" borderId="1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18" xfId="0" applyFont="1" applyFill="1" applyBorder="1" applyAlignment="1">
      <alignment horizontal="center" vertical="center" textRotation="90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textRotation="90" wrapText="1"/>
    </xf>
    <xf numFmtId="0" fontId="16" fillId="2" borderId="17" xfId="0" applyFont="1" applyFill="1" applyBorder="1" applyAlignment="1">
      <alignment horizontal="center" vertical="center" textRotation="90" wrapText="1"/>
    </xf>
    <xf numFmtId="9" fontId="16" fillId="2" borderId="14" xfId="0" applyNumberFormat="1" applyFont="1" applyFill="1" applyBorder="1" applyAlignment="1">
      <alignment horizontal="center" vertical="center" textRotation="90" wrapText="1"/>
    </xf>
    <xf numFmtId="9" fontId="16" fillId="2" borderId="17" xfId="0" applyNumberFormat="1" applyFont="1" applyFill="1" applyBorder="1" applyAlignment="1">
      <alignment horizontal="center" vertical="center" textRotation="90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textRotation="90" wrapText="1"/>
    </xf>
    <xf numFmtId="0" fontId="16" fillId="3" borderId="17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4" borderId="10" xfId="0" applyNumberFormat="1" applyFont="1" applyFill="1" applyBorder="1" applyAlignment="1">
      <alignment horizontal="center" vertical="center" wrapText="1"/>
    </xf>
    <xf numFmtId="0" fontId="16" fillId="4" borderId="8" xfId="0" applyNumberFormat="1" applyFont="1" applyFill="1" applyBorder="1" applyAlignment="1">
      <alignment horizontal="center" vertical="center" wrapText="1"/>
    </xf>
    <xf numFmtId="0" fontId="16" fillId="4" borderId="9" xfId="0" applyNumberFormat="1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textRotation="90" wrapText="1"/>
    </xf>
    <xf numFmtId="0" fontId="16" fillId="5" borderId="18" xfId="0" applyFont="1" applyFill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textRotation="90" wrapText="1"/>
    </xf>
    <xf numFmtId="0" fontId="16" fillId="5" borderId="17" xfId="0" applyFont="1" applyFill="1" applyBorder="1" applyAlignment="1">
      <alignment horizontal="center" vertical="center" textRotation="90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textRotation="90" wrapText="1"/>
    </xf>
    <xf numFmtId="0" fontId="16" fillId="4" borderId="17" xfId="0" applyFont="1" applyFill="1" applyBorder="1" applyAlignment="1">
      <alignment horizontal="center" vertical="center" textRotation="90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2" fillId="5" borderId="18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9" fontId="2" fillId="2" borderId="14" xfId="0" applyNumberFormat="1" applyFont="1" applyFill="1" applyBorder="1" applyAlignment="1">
      <alignment horizontal="center" vertical="center" textRotation="90" wrapText="1"/>
    </xf>
    <xf numFmtId="9" fontId="2" fillId="2" borderId="17" xfId="0" applyNumberFormat="1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9" fontId="2" fillId="2" borderId="21" xfId="0" applyNumberFormat="1" applyFont="1" applyFill="1" applyBorder="1" applyAlignment="1">
      <alignment horizontal="center" vertical="center" textRotation="90"/>
    </xf>
    <xf numFmtId="9" fontId="2" fillId="2" borderId="22" xfId="0" applyNumberFormat="1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left" vertical="center"/>
    </xf>
    <xf numFmtId="0" fontId="2" fillId="5" borderId="41" xfId="0" applyFont="1" applyFill="1" applyBorder="1" applyAlignment="1">
      <alignment horizontal="center" vertical="center" textRotation="90"/>
    </xf>
    <xf numFmtId="0" fontId="2" fillId="5" borderId="42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5" borderId="41" xfId="0" applyFont="1" applyFill="1" applyBorder="1" applyAlignment="1">
      <alignment horizontal="center" vertical="center" textRotation="90" wrapText="1"/>
    </xf>
    <xf numFmtId="0" fontId="2" fillId="5" borderId="4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85"/>
  <sheetViews>
    <sheetView view="pageBreakPreview" topLeftCell="A2" zoomScale="60" zoomScaleNormal="60" workbookViewId="0">
      <selection activeCell="I16" sqref="I16"/>
    </sheetView>
  </sheetViews>
  <sheetFormatPr defaultRowHeight="20.25" x14ac:dyDescent="0.3"/>
  <cols>
    <col min="1" max="1" width="9.42578125" style="188" bestFit="1" customWidth="1"/>
    <col min="2" max="2" width="9.140625" style="189"/>
    <col min="3" max="3" width="37.28515625" style="190" customWidth="1"/>
    <col min="4" max="4" width="9.140625" style="189"/>
    <col min="5" max="11" width="9.42578125" style="189" bestFit="1" customWidth="1"/>
    <col min="12" max="12" width="11.140625" style="189" bestFit="1" customWidth="1"/>
    <col min="13" max="16" width="9.42578125" style="189" bestFit="1" customWidth="1"/>
    <col min="17" max="17" width="14.28515625" style="189" customWidth="1"/>
    <col min="18" max="18" width="9.42578125" style="189" bestFit="1" customWidth="1"/>
    <col min="19" max="19" width="11.140625" style="189" bestFit="1" customWidth="1"/>
    <col min="20" max="20" width="9.140625" style="189" customWidth="1"/>
    <col min="21" max="22" width="9.140625" style="189"/>
    <col min="23" max="23" width="9.42578125" style="189" bestFit="1" customWidth="1"/>
    <col min="24" max="24" width="10.140625" style="189" bestFit="1" customWidth="1"/>
    <col min="25" max="25" width="27.5703125" style="191" customWidth="1"/>
    <col min="26" max="16384" width="9.140625" style="188"/>
  </cols>
  <sheetData>
    <row r="2" spans="1:26" ht="18" x14ac:dyDescent="0.25">
      <c r="Y2" s="583" t="s">
        <v>84</v>
      </c>
    </row>
    <row r="3" spans="1:26" x14ac:dyDescent="0.3">
      <c r="A3" s="648" t="s">
        <v>147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178"/>
      <c r="S3" s="178"/>
      <c r="T3" s="178"/>
      <c r="U3" s="134"/>
      <c r="V3" s="134"/>
      <c r="W3" s="178"/>
      <c r="X3" s="178"/>
      <c r="Y3" s="180"/>
      <c r="Z3" s="25"/>
    </row>
    <row r="4" spans="1:26" x14ac:dyDescent="0.3">
      <c r="A4" s="109" t="s">
        <v>148</v>
      </c>
      <c r="B4" s="128"/>
      <c r="C4" s="110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35"/>
      <c r="V4" s="135"/>
      <c r="W4" s="128"/>
      <c r="X4" s="128"/>
      <c r="Y4" s="180"/>
      <c r="Z4" s="25"/>
    </row>
    <row r="5" spans="1:26" x14ac:dyDescent="0.3">
      <c r="A5" s="92"/>
      <c r="B5" s="128"/>
      <c r="C5" s="110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35"/>
      <c r="V5" s="135"/>
      <c r="W5" s="128"/>
      <c r="X5" s="128"/>
      <c r="Y5" s="180"/>
      <c r="Z5" s="25"/>
    </row>
    <row r="6" spans="1:26" x14ac:dyDescent="0.3">
      <c r="A6" s="649" t="s">
        <v>156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179"/>
      <c r="S6" s="179"/>
      <c r="T6" s="179"/>
      <c r="U6" s="134"/>
      <c r="V6" s="134"/>
      <c r="W6" s="179"/>
      <c r="X6" s="179"/>
      <c r="Y6" s="180"/>
      <c r="Z6" s="25"/>
    </row>
    <row r="7" spans="1:26" ht="21" thickBot="1" x14ac:dyDescent="0.35">
      <c r="A7" s="111"/>
      <c r="B7" s="129"/>
      <c r="C7" s="112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5"/>
      <c r="V7" s="135"/>
      <c r="W7" s="129"/>
      <c r="X7" s="129"/>
      <c r="Y7" s="180"/>
      <c r="Z7" s="25"/>
    </row>
    <row r="8" spans="1:26" ht="38.25" customHeight="1" x14ac:dyDescent="0.25">
      <c r="A8" s="615" t="s">
        <v>1</v>
      </c>
      <c r="B8" s="613"/>
      <c r="C8" s="613"/>
      <c r="D8" s="616"/>
      <c r="E8" s="612" t="s">
        <v>2</v>
      </c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4"/>
      <c r="Y8" s="609" t="s">
        <v>29</v>
      </c>
      <c r="Z8" s="56"/>
    </row>
    <row r="9" spans="1:26" ht="38.25" customHeight="1" x14ac:dyDescent="0.25">
      <c r="A9" s="626" t="s">
        <v>3</v>
      </c>
      <c r="B9" s="627"/>
      <c r="C9" s="627"/>
      <c r="D9" s="628"/>
      <c r="E9" s="653" t="s">
        <v>4</v>
      </c>
      <c r="F9" s="654"/>
      <c r="G9" s="619" t="s">
        <v>5</v>
      </c>
      <c r="H9" s="620"/>
      <c r="I9" s="620"/>
      <c r="J9" s="620"/>
      <c r="K9" s="620"/>
      <c r="L9" s="621"/>
      <c r="M9" s="643" t="s">
        <v>6</v>
      </c>
      <c r="N9" s="644"/>
      <c r="O9" s="644"/>
      <c r="P9" s="644"/>
      <c r="Q9" s="644"/>
      <c r="R9" s="644"/>
      <c r="S9" s="645"/>
      <c r="T9" s="650" t="s">
        <v>7</v>
      </c>
      <c r="U9" s="651"/>
      <c r="V9" s="651"/>
      <c r="W9" s="651"/>
      <c r="X9" s="652"/>
      <c r="Y9" s="610"/>
      <c r="Z9" s="18"/>
    </row>
    <row r="10" spans="1:26" ht="51" customHeight="1" x14ac:dyDescent="0.25">
      <c r="A10" s="626" t="s">
        <v>8</v>
      </c>
      <c r="B10" s="627"/>
      <c r="C10" s="627"/>
      <c r="D10" s="628"/>
      <c r="E10" s="653">
        <v>50</v>
      </c>
      <c r="F10" s="654"/>
      <c r="G10" s="619">
        <v>20</v>
      </c>
      <c r="H10" s="620"/>
      <c r="I10" s="620"/>
      <c r="J10" s="620"/>
      <c r="K10" s="620"/>
      <c r="L10" s="621"/>
      <c r="M10" s="655">
        <v>20</v>
      </c>
      <c r="N10" s="656"/>
      <c r="O10" s="656"/>
      <c r="P10" s="656"/>
      <c r="Q10" s="656"/>
      <c r="R10" s="656"/>
      <c r="S10" s="657"/>
      <c r="T10" s="1">
        <v>10</v>
      </c>
      <c r="U10" s="2"/>
      <c r="V10" s="3"/>
      <c r="W10" s="283"/>
      <c r="X10" s="284"/>
      <c r="Y10" s="610"/>
      <c r="Z10" s="18"/>
    </row>
    <row r="11" spans="1:26" ht="45.75" customHeight="1" x14ac:dyDescent="0.25">
      <c r="A11" s="626" t="s">
        <v>9</v>
      </c>
      <c r="B11" s="627"/>
      <c r="C11" s="627"/>
      <c r="D11" s="628"/>
      <c r="E11" s="624" t="s">
        <v>10</v>
      </c>
      <c r="F11" s="622" t="s">
        <v>11</v>
      </c>
      <c r="G11" s="619" t="s">
        <v>12</v>
      </c>
      <c r="H11" s="620"/>
      <c r="I11" s="620"/>
      <c r="J11" s="621"/>
      <c r="K11" s="617" t="s">
        <v>13</v>
      </c>
      <c r="L11" s="617" t="s">
        <v>48</v>
      </c>
      <c r="M11" s="643" t="s">
        <v>14</v>
      </c>
      <c r="N11" s="644"/>
      <c r="O11" s="644"/>
      <c r="P11" s="645"/>
      <c r="Q11" s="641" t="s">
        <v>36</v>
      </c>
      <c r="R11" s="646" t="s">
        <v>13</v>
      </c>
      <c r="S11" s="629" t="s">
        <v>48</v>
      </c>
      <c r="T11" s="631" t="s">
        <v>15</v>
      </c>
      <c r="U11" s="633" t="s">
        <v>16</v>
      </c>
      <c r="V11" s="635" t="s">
        <v>17</v>
      </c>
      <c r="W11" s="637" t="s">
        <v>13</v>
      </c>
      <c r="X11" s="639" t="s">
        <v>48</v>
      </c>
      <c r="Y11" s="610"/>
      <c r="Z11" s="18"/>
    </row>
    <row r="12" spans="1:26" ht="159.75" customHeight="1" x14ac:dyDescent="0.25">
      <c r="A12" s="45" t="s">
        <v>18</v>
      </c>
      <c r="B12" s="46" t="s">
        <v>30</v>
      </c>
      <c r="C12" s="113" t="s">
        <v>19</v>
      </c>
      <c r="D12" s="48" t="s">
        <v>20</v>
      </c>
      <c r="E12" s="625"/>
      <c r="F12" s="623"/>
      <c r="G12" s="49" t="s">
        <v>21</v>
      </c>
      <c r="H12" s="49" t="s">
        <v>49</v>
      </c>
      <c r="I12" s="49" t="s">
        <v>23</v>
      </c>
      <c r="J12" s="49" t="s">
        <v>24</v>
      </c>
      <c r="K12" s="618"/>
      <c r="L12" s="618"/>
      <c r="M12" s="50" t="s">
        <v>21</v>
      </c>
      <c r="N12" s="50" t="s">
        <v>25</v>
      </c>
      <c r="O12" s="50" t="s">
        <v>23</v>
      </c>
      <c r="P12" s="50" t="s">
        <v>24</v>
      </c>
      <c r="Q12" s="642"/>
      <c r="R12" s="647"/>
      <c r="S12" s="630"/>
      <c r="T12" s="632"/>
      <c r="U12" s="634"/>
      <c r="V12" s="636"/>
      <c r="W12" s="638"/>
      <c r="X12" s="640"/>
      <c r="Y12" s="611"/>
      <c r="Z12" s="18"/>
    </row>
    <row r="13" spans="1:26" ht="33" customHeight="1" x14ac:dyDescent="0.25">
      <c r="A13" s="356"/>
      <c r="B13" s="357"/>
      <c r="C13" s="358"/>
      <c r="D13" s="359"/>
      <c r="E13" s="360"/>
      <c r="F13" s="361" t="s">
        <v>31</v>
      </c>
      <c r="G13" s="278"/>
      <c r="H13" s="278"/>
      <c r="I13" s="278"/>
      <c r="J13" s="278"/>
      <c r="K13" s="335"/>
      <c r="L13" s="336" t="s">
        <v>32</v>
      </c>
      <c r="M13" s="282"/>
      <c r="N13" s="282"/>
      <c r="O13" s="282"/>
      <c r="P13" s="282"/>
      <c r="Q13" s="337"/>
      <c r="R13" s="362"/>
      <c r="S13" s="363" t="s">
        <v>33</v>
      </c>
      <c r="T13" s="338"/>
      <c r="U13" s="339"/>
      <c r="V13" s="340"/>
      <c r="W13" s="341"/>
      <c r="X13" s="364" t="s">
        <v>34</v>
      </c>
      <c r="Y13" s="413" t="s">
        <v>35</v>
      </c>
      <c r="Z13" s="18"/>
    </row>
    <row r="14" spans="1:26" s="25" customFormat="1" ht="35.1" customHeight="1" x14ac:dyDescent="0.25">
      <c r="A14" s="365"/>
      <c r="B14" s="366"/>
      <c r="C14" s="345"/>
      <c r="D14" s="346"/>
      <c r="E14" s="367"/>
      <c r="F14" s="368"/>
      <c r="G14" s="369"/>
      <c r="H14" s="369"/>
      <c r="I14" s="369"/>
      <c r="J14" s="369"/>
      <c r="K14" s="370"/>
      <c r="L14" s="371"/>
      <c r="M14" s="369"/>
      <c r="N14" s="369"/>
      <c r="O14" s="369"/>
      <c r="P14" s="369"/>
      <c r="Q14" s="369"/>
      <c r="R14" s="53"/>
      <c r="S14" s="372"/>
      <c r="T14" s="373"/>
      <c r="U14" s="374"/>
      <c r="V14" s="374"/>
      <c r="W14" s="375"/>
      <c r="X14" s="376"/>
      <c r="Y14" s="565"/>
    </row>
    <row r="15" spans="1:26" s="25" customFormat="1" ht="35.1" customHeight="1" x14ac:dyDescent="0.25">
      <c r="A15" s="4"/>
      <c r="B15" s="35"/>
      <c r="C15" s="39"/>
      <c r="D15" s="42"/>
      <c r="E15" s="23"/>
      <c r="F15" s="9"/>
      <c r="G15" s="22"/>
      <c r="H15" s="22"/>
      <c r="I15" s="22"/>
      <c r="J15" s="22"/>
      <c r="K15" s="11"/>
      <c r="L15" s="12"/>
      <c r="M15" s="22"/>
      <c r="N15" s="22"/>
      <c r="O15" s="22"/>
      <c r="P15" s="22"/>
      <c r="Q15" s="22"/>
      <c r="R15" s="288"/>
      <c r="S15" s="14"/>
      <c r="T15" s="15"/>
      <c r="U15" s="137"/>
      <c r="V15" s="137"/>
      <c r="W15" s="16"/>
      <c r="X15" s="17"/>
      <c r="Y15" s="566"/>
    </row>
    <row r="16" spans="1:26" s="25" customFormat="1" ht="35.1" customHeight="1" x14ac:dyDescent="0.25">
      <c r="A16" s="4"/>
      <c r="B16" s="35"/>
      <c r="C16" s="39"/>
      <c r="D16" s="42"/>
      <c r="E16" s="23"/>
      <c r="F16" s="9"/>
      <c r="G16" s="22"/>
      <c r="H16" s="22"/>
      <c r="I16" s="22"/>
      <c r="J16" s="22"/>
      <c r="K16" s="11"/>
      <c r="L16" s="12"/>
      <c r="M16" s="22"/>
      <c r="N16" s="22"/>
      <c r="O16" s="22"/>
      <c r="P16" s="22"/>
      <c r="Q16" s="22"/>
      <c r="R16" s="288"/>
      <c r="S16" s="14"/>
      <c r="T16" s="15"/>
      <c r="U16" s="137"/>
      <c r="V16" s="137"/>
      <c r="W16" s="16"/>
      <c r="X16" s="17"/>
      <c r="Y16" s="566"/>
    </row>
    <row r="17" spans="1:26" s="25" customFormat="1" ht="35.1" customHeight="1" x14ac:dyDescent="0.25">
      <c r="A17" s="4"/>
      <c r="B17" s="5"/>
      <c r="C17" s="39"/>
      <c r="D17" s="43"/>
      <c r="E17" s="23"/>
      <c r="F17" s="9"/>
      <c r="G17" s="22"/>
      <c r="H17" s="22"/>
      <c r="I17" s="22"/>
      <c r="J17" s="22"/>
      <c r="K17" s="11"/>
      <c r="L17" s="12"/>
      <c r="M17" s="22"/>
      <c r="N17" s="22"/>
      <c r="O17" s="22"/>
      <c r="P17" s="22"/>
      <c r="Q17" s="22"/>
      <c r="R17" s="293"/>
      <c r="S17" s="14"/>
      <c r="T17" s="15"/>
      <c r="U17" s="137"/>
      <c r="V17" s="137"/>
      <c r="W17" s="16"/>
      <c r="X17" s="17"/>
      <c r="Y17" s="566"/>
    </row>
    <row r="18" spans="1:26" s="25" customFormat="1" ht="35.1" customHeight="1" x14ac:dyDescent="0.25">
      <c r="A18" s="4"/>
      <c r="B18" s="5"/>
      <c r="C18" s="39"/>
      <c r="D18" s="42"/>
      <c r="E18" s="23"/>
      <c r="F18" s="9"/>
      <c r="G18" s="22"/>
      <c r="H18" s="22"/>
      <c r="I18" s="22"/>
      <c r="J18" s="22"/>
      <c r="K18" s="11"/>
      <c r="L18" s="12"/>
      <c r="M18" s="22"/>
      <c r="N18" s="22"/>
      <c r="O18" s="22"/>
      <c r="P18" s="22"/>
      <c r="Q18" s="22"/>
      <c r="R18" s="288"/>
      <c r="S18" s="14"/>
      <c r="T18" s="15"/>
      <c r="U18" s="137"/>
      <c r="V18" s="137"/>
      <c r="W18" s="16"/>
      <c r="X18" s="17"/>
      <c r="Y18" s="566"/>
    </row>
    <row r="19" spans="1:26" s="25" customFormat="1" ht="35.1" customHeight="1" x14ac:dyDescent="0.25">
      <c r="A19" s="4"/>
      <c r="B19" s="29"/>
      <c r="C19" s="39"/>
      <c r="D19" s="43"/>
      <c r="E19" s="23"/>
      <c r="F19" s="9"/>
      <c r="G19" s="22"/>
      <c r="H19" s="22"/>
      <c r="I19" s="22"/>
      <c r="J19" s="22"/>
      <c r="K19" s="11"/>
      <c r="L19" s="12"/>
      <c r="M19" s="22"/>
      <c r="N19" s="22"/>
      <c r="O19" s="22"/>
      <c r="P19" s="22"/>
      <c r="Q19" s="22"/>
      <c r="R19" s="288"/>
      <c r="S19" s="14"/>
      <c r="T19" s="15"/>
      <c r="U19" s="137"/>
      <c r="V19" s="137"/>
      <c r="W19" s="16"/>
      <c r="X19" s="17"/>
      <c r="Y19" s="566"/>
    </row>
    <row r="20" spans="1:26" s="25" customFormat="1" ht="35.1" customHeight="1" x14ac:dyDescent="0.25">
      <c r="A20" s="4"/>
      <c r="B20" s="5"/>
      <c r="C20" s="39"/>
      <c r="D20" s="42"/>
      <c r="E20" s="23"/>
      <c r="F20" s="9"/>
      <c r="G20" s="22"/>
      <c r="H20" s="22"/>
      <c r="I20" s="22"/>
      <c r="J20" s="22"/>
      <c r="K20" s="11"/>
      <c r="L20" s="12"/>
      <c r="M20" s="22"/>
      <c r="N20" s="22"/>
      <c r="O20" s="22"/>
      <c r="P20" s="22"/>
      <c r="Q20" s="22"/>
      <c r="R20" s="288"/>
      <c r="S20" s="14"/>
      <c r="T20" s="15"/>
      <c r="U20" s="137"/>
      <c r="V20" s="137"/>
      <c r="W20" s="16"/>
      <c r="X20" s="17"/>
      <c r="Y20" s="566"/>
    </row>
    <row r="21" spans="1:26" s="25" customFormat="1" ht="35.25" customHeight="1" x14ac:dyDescent="0.25">
      <c r="A21" s="4"/>
      <c r="B21" s="5"/>
      <c r="C21" s="39"/>
      <c r="D21" s="43"/>
      <c r="E21" s="8"/>
      <c r="F21" s="9"/>
      <c r="G21" s="22"/>
      <c r="H21" s="22"/>
      <c r="I21" s="22"/>
      <c r="J21" s="22"/>
      <c r="K21" s="11"/>
      <c r="L21" s="12"/>
      <c r="M21" s="22"/>
      <c r="N21" s="22"/>
      <c r="O21" s="22"/>
      <c r="P21" s="22"/>
      <c r="Q21" s="22"/>
      <c r="R21" s="288"/>
      <c r="S21" s="14"/>
      <c r="T21" s="15"/>
      <c r="U21" s="137"/>
      <c r="V21" s="137"/>
      <c r="W21" s="16"/>
      <c r="X21" s="17"/>
      <c r="Y21" s="566"/>
    </row>
    <row r="22" spans="1:26" s="25" customFormat="1" ht="35.1" customHeight="1" x14ac:dyDescent="0.25">
      <c r="A22" s="4"/>
      <c r="B22" s="5"/>
      <c r="C22" s="39"/>
      <c r="D22" s="42"/>
      <c r="E22" s="23"/>
      <c r="F22" s="9"/>
      <c r="G22" s="22"/>
      <c r="H22" s="22"/>
      <c r="I22" s="22"/>
      <c r="J22" s="22"/>
      <c r="K22" s="11"/>
      <c r="L22" s="12"/>
      <c r="M22" s="22"/>
      <c r="N22" s="22"/>
      <c r="O22" s="22"/>
      <c r="P22" s="22"/>
      <c r="Q22" s="22"/>
      <c r="R22" s="288"/>
      <c r="S22" s="14"/>
      <c r="T22" s="15"/>
      <c r="U22" s="137"/>
      <c r="V22" s="137"/>
      <c r="W22" s="16"/>
      <c r="X22" s="17"/>
      <c r="Y22" s="566"/>
    </row>
    <row r="23" spans="1:26" s="25" customFormat="1" ht="35.1" customHeight="1" x14ac:dyDescent="0.25">
      <c r="A23" s="4"/>
      <c r="B23" s="5"/>
      <c r="C23" s="39"/>
      <c r="D23" s="42"/>
      <c r="E23" s="23"/>
      <c r="F23" s="9"/>
      <c r="G23" s="22"/>
      <c r="H23" s="22"/>
      <c r="I23" s="22"/>
      <c r="J23" s="22"/>
      <c r="K23" s="11"/>
      <c r="L23" s="12"/>
      <c r="M23" s="22"/>
      <c r="N23" s="22"/>
      <c r="O23" s="22"/>
      <c r="P23" s="22"/>
      <c r="Q23" s="22"/>
      <c r="R23" s="288"/>
      <c r="S23" s="14"/>
      <c r="T23" s="15"/>
      <c r="U23" s="137"/>
      <c r="V23" s="137"/>
      <c r="W23" s="16"/>
      <c r="X23" s="17"/>
      <c r="Y23" s="566"/>
    </row>
    <row r="24" spans="1:26" s="25" customFormat="1" ht="35.1" customHeight="1" x14ac:dyDescent="0.25">
      <c r="A24" s="4"/>
      <c r="B24" s="5"/>
      <c r="C24" s="39"/>
      <c r="D24" s="42"/>
      <c r="E24" s="23"/>
      <c r="F24" s="9"/>
      <c r="G24" s="22"/>
      <c r="H24" s="22"/>
      <c r="I24" s="22"/>
      <c r="J24" s="22"/>
      <c r="K24" s="11"/>
      <c r="L24" s="12"/>
      <c r="M24" s="22"/>
      <c r="N24" s="22"/>
      <c r="O24" s="22"/>
      <c r="P24" s="22"/>
      <c r="Q24" s="22"/>
      <c r="R24" s="288"/>
      <c r="S24" s="14"/>
      <c r="T24" s="15"/>
      <c r="U24" s="137"/>
      <c r="V24" s="137"/>
      <c r="W24" s="16"/>
      <c r="X24" s="17"/>
      <c r="Y24" s="566"/>
    </row>
    <row r="25" spans="1:26" s="25" customFormat="1" ht="35.1" customHeight="1" x14ac:dyDescent="0.25">
      <c r="A25" s="4"/>
      <c r="B25" s="5"/>
      <c r="C25" s="39"/>
      <c r="D25" s="42"/>
      <c r="E25" s="23"/>
      <c r="F25" s="9"/>
      <c r="G25" s="22"/>
      <c r="H25" s="22"/>
      <c r="I25" s="22"/>
      <c r="J25" s="22"/>
      <c r="K25" s="11"/>
      <c r="L25" s="12"/>
      <c r="M25" s="22"/>
      <c r="N25" s="22"/>
      <c r="O25" s="22"/>
      <c r="P25" s="22"/>
      <c r="Q25" s="22"/>
      <c r="R25" s="288"/>
      <c r="S25" s="14"/>
      <c r="T25" s="15"/>
      <c r="U25" s="137"/>
      <c r="V25" s="137"/>
      <c r="W25" s="16"/>
      <c r="X25" s="17"/>
      <c r="Y25" s="566"/>
      <c r="Z25" s="18"/>
    </row>
    <row r="26" spans="1:26" s="25" customFormat="1" ht="35.1" customHeight="1" x14ac:dyDescent="0.25">
      <c r="A26" s="4"/>
      <c r="B26" s="5"/>
      <c r="C26" s="39"/>
      <c r="D26" s="43"/>
      <c r="E26" s="8"/>
      <c r="F26" s="9"/>
      <c r="G26" s="10"/>
      <c r="H26" s="10"/>
      <c r="I26" s="10"/>
      <c r="J26" s="10"/>
      <c r="K26" s="11"/>
      <c r="L26" s="12"/>
      <c r="M26" s="10"/>
      <c r="N26" s="10"/>
      <c r="O26" s="10"/>
      <c r="P26" s="10"/>
      <c r="Q26" s="10"/>
      <c r="R26" s="288"/>
      <c r="S26" s="14"/>
      <c r="T26" s="15"/>
      <c r="U26" s="33"/>
      <c r="V26" s="33"/>
      <c r="W26" s="16"/>
      <c r="X26" s="17"/>
      <c r="Y26" s="566"/>
    </row>
    <row r="27" spans="1:26" s="25" customFormat="1" ht="35.1" customHeight="1" x14ac:dyDescent="0.25">
      <c r="A27" s="4"/>
      <c r="B27" s="5"/>
      <c r="C27" s="39"/>
      <c r="D27" s="42"/>
      <c r="E27" s="23"/>
      <c r="F27" s="9"/>
      <c r="G27" s="22"/>
      <c r="H27" s="22"/>
      <c r="I27" s="22"/>
      <c r="J27" s="22"/>
      <c r="K27" s="11"/>
      <c r="L27" s="12"/>
      <c r="M27" s="22"/>
      <c r="N27" s="22"/>
      <c r="O27" s="22"/>
      <c r="P27" s="22"/>
      <c r="Q27" s="22"/>
      <c r="R27" s="288"/>
      <c r="S27" s="14"/>
      <c r="T27" s="15"/>
      <c r="U27" s="137"/>
      <c r="V27" s="137"/>
      <c r="W27" s="16"/>
      <c r="X27" s="17"/>
      <c r="Y27" s="566"/>
    </row>
    <row r="28" spans="1:26" s="25" customFormat="1" ht="35.1" customHeight="1" x14ac:dyDescent="0.25">
      <c r="A28" s="4"/>
      <c r="B28" s="5"/>
      <c r="C28" s="39"/>
      <c r="D28" s="42"/>
      <c r="E28" s="23"/>
      <c r="F28" s="9"/>
      <c r="G28" s="22"/>
      <c r="H28" s="22"/>
      <c r="I28" s="22"/>
      <c r="J28" s="22"/>
      <c r="K28" s="11"/>
      <c r="L28" s="12"/>
      <c r="M28" s="22"/>
      <c r="N28" s="22"/>
      <c r="O28" s="22"/>
      <c r="P28" s="22"/>
      <c r="Q28" s="22"/>
      <c r="R28" s="288"/>
      <c r="S28" s="14"/>
      <c r="T28" s="15"/>
      <c r="U28" s="137"/>
      <c r="V28" s="137"/>
      <c r="W28" s="16"/>
      <c r="X28" s="17"/>
      <c r="Y28" s="566"/>
    </row>
    <row r="29" spans="1:26" s="25" customFormat="1" ht="35.1" customHeight="1" x14ac:dyDescent="0.25">
      <c r="A29" s="4"/>
      <c r="B29" s="5"/>
      <c r="C29" s="39"/>
      <c r="D29" s="42"/>
      <c r="E29" s="23"/>
      <c r="F29" s="9"/>
      <c r="G29" s="22"/>
      <c r="H29" s="22"/>
      <c r="I29" s="22"/>
      <c r="J29" s="22"/>
      <c r="K29" s="11"/>
      <c r="L29" s="12"/>
      <c r="M29" s="22"/>
      <c r="N29" s="22"/>
      <c r="O29" s="22"/>
      <c r="P29" s="22"/>
      <c r="Q29" s="22"/>
      <c r="R29" s="288"/>
      <c r="S29" s="14"/>
      <c r="T29" s="15"/>
      <c r="U29" s="137"/>
      <c r="V29" s="137"/>
      <c r="W29" s="16"/>
      <c r="X29" s="17"/>
      <c r="Y29" s="566"/>
    </row>
    <row r="30" spans="1:26" s="25" customFormat="1" ht="35.1" customHeight="1" x14ac:dyDescent="0.25">
      <c r="A30" s="4"/>
      <c r="B30" s="5"/>
      <c r="C30" s="39"/>
      <c r="D30" s="42"/>
      <c r="E30" s="23"/>
      <c r="F30" s="9"/>
      <c r="G30" s="22"/>
      <c r="H30" s="22"/>
      <c r="I30" s="22"/>
      <c r="J30" s="22"/>
      <c r="K30" s="11"/>
      <c r="L30" s="12"/>
      <c r="M30" s="22"/>
      <c r="N30" s="22"/>
      <c r="O30" s="22"/>
      <c r="P30" s="22"/>
      <c r="Q30" s="22"/>
      <c r="R30" s="288"/>
      <c r="S30" s="14"/>
      <c r="T30" s="15"/>
      <c r="U30" s="137"/>
      <c r="V30" s="137"/>
      <c r="W30" s="16"/>
      <c r="X30" s="17"/>
      <c r="Y30" s="566"/>
    </row>
    <row r="31" spans="1:26" s="25" customFormat="1" ht="35.1" customHeight="1" x14ac:dyDescent="0.25">
      <c r="A31" s="4"/>
      <c r="B31" s="5"/>
      <c r="C31" s="39"/>
      <c r="D31" s="42"/>
      <c r="E31" s="23"/>
      <c r="F31" s="9"/>
      <c r="G31" s="22"/>
      <c r="H31" s="22"/>
      <c r="I31" s="22"/>
      <c r="J31" s="22"/>
      <c r="K31" s="11"/>
      <c r="L31" s="12"/>
      <c r="M31" s="22"/>
      <c r="N31" s="22"/>
      <c r="O31" s="22"/>
      <c r="P31" s="22"/>
      <c r="Q31" s="22"/>
      <c r="R31" s="288"/>
      <c r="S31" s="14"/>
      <c r="T31" s="15"/>
      <c r="U31" s="137"/>
      <c r="V31" s="137"/>
      <c r="W31" s="16"/>
      <c r="X31" s="17"/>
      <c r="Y31" s="566"/>
      <c r="Z31" s="18"/>
    </row>
    <row r="32" spans="1:26" s="25" customFormat="1" ht="35.1" customHeight="1" x14ac:dyDescent="0.25">
      <c r="A32" s="4"/>
      <c r="B32" s="5"/>
      <c r="C32" s="39"/>
      <c r="D32" s="42"/>
      <c r="E32" s="23"/>
      <c r="F32" s="9"/>
      <c r="G32" s="22"/>
      <c r="H32" s="22"/>
      <c r="I32" s="22"/>
      <c r="J32" s="22"/>
      <c r="K32" s="11"/>
      <c r="L32" s="12"/>
      <c r="M32" s="22"/>
      <c r="N32" s="22"/>
      <c r="O32" s="22"/>
      <c r="P32" s="22"/>
      <c r="Q32" s="22"/>
      <c r="R32" s="288"/>
      <c r="S32" s="14"/>
      <c r="T32" s="15"/>
      <c r="U32" s="137"/>
      <c r="V32" s="137"/>
      <c r="W32" s="16"/>
      <c r="X32" s="17"/>
      <c r="Y32" s="566"/>
    </row>
    <row r="33" spans="1:26" s="25" customFormat="1" ht="35.1" customHeight="1" x14ac:dyDescent="0.25">
      <c r="A33" s="4"/>
      <c r="B33" s="5"/>
      <c r="C33" s="39"/>
      <c r="D33" s="42"/>
      <c r="E33" s="23"/>
      <c r="F33" s="9"/>
      <c r="G33" s="22"/>
      <c r="H33" s="22"/>
      <c r="I33" s="22"/>
      <c r="J33" s="22"/>
      <c r="K33" s="11"/>
      <c r="L33" s="12"/>
      <c r="M33" s="22"/>
      <c r="N33" s="22"/>
      <c r="O33" s="22"/>
      <c r="P33" s="22"/>
      <c r="Q33" s="22"/>
      <c r="R33" s="288"/>
      <c r="S33" s="14"/>
      <c r="T33" s="15"/>
      <c r="U33" s="137"/>
      <c r="V33" s="137"/>
      <c r="W33" s="16"/>
      <c r="X33" s="17"/>
      <c r="Y33" s="566"/>
    </row>
    <row r="34" spans="1:26" s="25" customFormat="1" ht="35.1" customHeight="1" x14ac:dyDescent="0.25">
      <c r="A34" s="4"/>
      <c r="B34" s="5"/>
      <c r="C34" s="39"/>
      <c r="D34" s="42"/>
      <c r="E34" s="23"/>
      <c r="F34" s="9"/>
      <c r="G34" s="22"/>
      <c r="H34" s="22"/>
      <c r="I34" s="22"/>
      <c r="J34" s="22"/>
      <c r="K34" s="11"/>
      <c r="L34" s="12"/>
      <c r="M34" s="22"/>
      <c r="N34" s="22"/>
      <c r="O34" s="22"/>
      <c r="P34" s="22"/>
      <c r="Q34" s="22"/>
      <c r="R34" s="288"/>
      <c r="S34" s="14"/>
      <c r="T34" s="15"/>
      <c r="U34" s="137"/>
      <c r="V34" s="137"/>
      <c r="W34" s="16"/>
      <c r="X34" s="17"/>
      <c r="Y34" s="566"/>
    </row>
    <row r="35" spans="1:26" s="25" customFormat="1" ht="35.1" customHeight="1" x14ac:dyDescent="0.25">
      <c r="A35" s="4"/>
      <c r="B35" s="5"/>
      <c r="C35" s="39"/>
      <c r="D35" s="42"/>
      <c r="E35" s="23"/>
      <c r="F35" s="9"/>
      <c r="G35" s="22"/>
      <c r="H35" s="22"/>
      <c r="I35" s="22"/>
      <c r="J35" s="22"/>
      <c r="K35" s="11"/>
      <c r="L35" s="12"/>
      <c r="M35" s="22"/>
      <c r="N35" s="22"/>
      <c r="O35" s="22"/>
      <c r="P35" s="22"/>
      <c r="Q35" s="22"/>
      <c r="R35" s="288"/>
      <c r="S35" s="14"/>
      <c r="T35" s="15"/>
      <c r="U35" s="137"/>
      <c r="V35" s="137"/>
      <c r="W35" s="16"/>
      <c r="X35" s="17"/>
      <c r="Y35" s="566"/>
    </row>
    <row r="36" spans="1:26" s="25" customFormat="1" ht="35.1" customHeight="1" x14ac:dyDescent="0.25">
      <c r="A36" s="4"/>
      <c r="B36" s="5"/>
      <c r="C36" s="39"/>
      <c r="D36" s="42"/>
      <c r="E36" s="23"/>
      <c r="F36" s="9"/>
      <c r="G36" s="22"/>
      <c r="H36" s="22"/>
      <c r="I36" s="22"/>
      <c r="J36" s="22"/>
      <c r="K36" s="11"/>
      <c r="L36" s="12"/>
      <c r="M36" s="22"/>
      <c r="N36" s="22"/>
      <c r="O36" s="22"/>
      <c r="P36" s="22"/>
      <c r="Q36" s="22"/>
      <c r="R36" s="288"/>
      <c r="S36" s="14"/>
      <c r="T36" s="15"/>
      <c r="U36" s="137"/>
      <c r="V36" s="137"/>
      <c r="W36" s="16"/>
      <c r="X36" s="17"/>
      <c r="Y36" s="566"/>
    </row>
    <row r="37" spans="1:26" s="25" customFormat="1" ht="35.1" customHeight="1" x14ac:dyDescent="0.25">
      <c r="A37" s="4"/>
      <c r="B37" s="5"/>
      <c r="C37" s="39"/>
      <c r="D37" s="42"/>
      <c r="E37" s="23"/>
      <c r="F37" s="9"/>
      <c r="G37" s="22"/>
      <c r="H37" s="22"/>
      <c r="I37" s="22"/>
      <c r="J37" s="22"/>
      <c r="K37" s="11"/>
      <c r="L37" s="12"/>
      <c r="M37" s="22"/>
      <c r="N37" s="22"/>
      <c r="O37" s="22"/>
      <c r="P37" s="22"/>
      <c r="Q37" s="22"/>
      <c r="R37" s="288"/>
      <c r="S37" s="14"/>
      <c r="T37" s="15"/>
      <c r="U37" s="137"/>
      <c r="V37" s="137"/>
      <c r="W37" s="16"/>
      <c r="X37" s="17"/>
      <c r="Y37" s="566"/>
    </row>
    <row r="38" spans="1:26" s="25" customFormat="1" ht="35.1" customHeight="1" x14ac:dyDescent="0.25">
      <c r="A38" s="4"/>
      <c r="B38" s="5"/>
      <c r="C38" s="39"/>
      <c r="D38" s="42"/>
      <c r="E38" s="23"/>
      <c r="F38" s="9"/>
      <c r="G38" s="22"/>
      <c r="H38" s="22"/>
      <c r="I38" s="22"/>
      <c r="J38" s="22"/>
      <c r="K38" s="11"/>
      <c r="L38" s="12"/>
      <c r="M38" s="22"/>
      <c r="N38" s="22"/>
      <c r="O38" s="22"/>
      <c r="P38" s="22"/>
      <c r="Q38" s="22"/>
      <c r="R38" s="288"/>
      <c r="S38" s="14"/>
      <c r="T38" s="15"/>
      <c r="U38" s="137"/>
      <c r="V38" s="137"/>
      <c r="W38" s="16"/>
      <c r="X38" s="17"/>
      <c r="Y38" s="566"/>
      <c r="Z38" s="18"/>
    </row>
    <row r="39" spans="1:26" s="25" customFormat="1" ht="35.1" customHeight="1" x14ac:dyDescent="0.25">
      <c r="A39" s="4"/>
      <c r="B39" s="29"/>
      <c r="C39" s="158"/>
      <c r="D39" s="43"/>
      <c r="E39" s="23"/>
      <c r="F39" s="9"/>
      <c r="G39" s="22"/>
      <c r="H39" s="22"/>
      <c r="I39" s="22"/>
      <c r="J39" s="22"/>
      <c r="K39" s="11"/>
      <c r="L39" s="12"/>
      <c r="M39" s="22"/>
      <c r="N39" s="22"/>
      <c r="O39" s="22"/>
      <c r="P39" s="22"/>
      <c r="Q39" s="22"/>
      <c r="R39" s="288"/>
      <c r="S39" s="14"/>
      <c r="T39" s="15"/>
      <c r="U39" s="137"/>
      <c r="V39" s="137"/>
      <c r="W39" s="16"/>
      <c r="X39" s="17"/>
      <c r="Y39" s="566"/>
    </row>
    <row r="40" spans="1:26" s="25" customFormat="1" ht="35.1" customHeight="1" x14ac:dyDescent="0.25">
      <c r="A40" s="4"/>
      <c r="B40" s="5"/>
      <c r="C40" s="39"/>
      <c r="D40" s="42"/>
      <c r="E40" s="23"/>
      <c r="F40" s="9"/>
      <c r="G40" s="22"/>
      <c r="H40" s="22"/>
      <c r="I40" s="22"/>
      <c r="J40" s="22"/>
      <c r="K40" s="11"/>
      <c r="L40" s="12"/>
      <c r="M40" s="22"/>
      <c r="N40" s="22"/>
      <c r="O40" s="22"/>
      <c r="P40" s="22"/>
      <c r="Q40" s="22"/>
      <c r="R40" s="288"/>
      <c r="S40" s="14"/>
      <c r="T40" s="15"/>
      <c r="U40" s="137"/>
      <c r="V40" s="137"/>
      <c r="W40" s="16"/>
      <c r="X40" s="17"/>
      <c r="Y40" s="566"/>
    </row>
    <row r="41" spans="1:26" s="25" customFormat="1" ht="35.1" customHeight="1" x14ac:dyDescent="0.25">
      <c r="A41" s="4"/>
      <c r="B41" s="5"/>
      <c r="C41" s="39"/>
      <c r="D41" s="42"/>
      <c r="E41" s="23"/>
      <c r="F41" s="9"/>
      <c r="G41" s="22"/>
      <c r="H41" s="22"/>
      <c r="I41" s="22"/>
      <c r="J41" s="22"/>
      <c r="K41" s="11"/>
      <c r="L41" s="12"/>
      <c r="M41" s="22"/>
      <c r="N41" s="22"/>
      <c r="O41" s="22"/>
      <c r="P41" s="22"/>
      <c r="Q41" s="22"/>
      <c r="R41" s="288"/>
      <c r="S41" s="14"/>
      <c r="T41" s="15"/>
      <c r="U41" s="137"/>
      <c r="V41" s="137"/>
      <c r="W41" s="16"/>
      <c r="X41" s="17"/>
      <c r="Y41" s="566"/>
    </row>
    <row r="42" spans="1:26" s="25" customFormat="1" ht="35.1" customHeight="1" x14ac:dyDescent="0.25">
      <c r="A42" s="4"/>
      <c r="B42" s="5"/>
      <c r="C42" s="39"/>
      <c r="D42" s="42"/>
      <c r="E42" s="23"/>
      <c r="F42" s="9"/>
      <c r="G42" s="22"/>
      <c r="H42" s="22"/>
      <c r="I42" s="22"/>
      <c r="J42" s="22"/>
      <c r="K42" s="11"/>
      <c r="L42" s="12"/>
      <c r="M42" s="22"/>
      <c r="N42" s="22"/>
      <c r="O42" s="22"/>
      <c r="P42" s="22"/>
      <c r="Q42" s="22"/>
      <c r="R42" s="288"/>
      <c r="S42" s="14"/>
      <c r="T42" s="15"/>
      <c r="U42" s="137"/>
      <c r="V42" s="137"/>
      <c r="W42" s="16"/>
      <c r="X42" s="17"/>
      <c r="Y42" s="566"/>
    </row>
    <row r="43" spans="1:26" s="25" customFormat="1" ht="35.1" customHeight="1" x14ac:dyDescent="0.25">
      <c r="A43" s="4"/>
      <c r="B43" s="5"/>
      <c r="C43" s="39"/>
      <c r="D43" s="42"/>
      <c r="E43" s="23"/>
      <c r="F43" s="9"/>
      <c r="G43" s="22"/>
      <c r="H43" s="22"/>
      <c r="I43" s="22"/>
      <c r="J43" s="22"/>
      <c r="K43" s="11"/>
      <c r="L43" s="12"/>
      <c r="M43" s="22"/>
      <c r="N43" s="22"/>
      <c r="O43" s="22"/>
      <c r="P43" s="22"/>
      <c r="Q43" s="22"/>
      <c r="R43" s="288"/>
      <c r="S43" s="14"/>
      <c r="T43" s="15"/>
      <c r="U43" s="137"/>
      <c r="V43" s="137"/>
      <c r="W43" s="16"/>
      <c r="X43" s="17"/>
      <c r="Y43" s="566"/>
    </row>
    <row r="44" spans="1:26" s="25" customFormat="1" ht="35.1" customHeight="1" x14ac:dyDescent="0.25">
      <c r="A44" s="4"/>
      <c r="B44" s="5"/>
      <c r="C44" s="39"/>
      <c r="D44" s="42"/>
      <c r="E44" s="23"/>
      <c r="F44" s="9"/>
      <c r="G44" s="22"/>
      <c r="H44" s="22"/>
      <c r="I44" s="22"/>
      <c r="J44" s="22"/>
      <c r="K44" s="11"/>
      <c r="L44" s="12"/>
      <c r="M44" s="22"/>
      <c r="N44" s="22"/>
      <c r="O44" s="22"/>
      <c r="P44" s="22"/>
      <c r="Q44" s="22"/>
      <c r="R44" s="288"/>
      <c r="S44" s="14"/>
      <c r="T44" s="15"/>
      <c r="U44" s="137"/>
      <c r="V44" s="137"/>
      <c r="W44" s="16"/>
      <c r="X44" s="17"/>
      <c r="Y44" s="566"/>
    </row>
    <row r="45" spans="1:26" s="25" customFormat="1" ht="35.1" customHeight="1" x14ac:dyDescent="0.25">
      <c r="A45" s="4"/>
      <c r="B45" s="5"/>
      <c r="C45" s="39"/>
      <c r="D45" s="42"/>
      <c r="E45" s="23"/>
      <c r="F45" s="9"/>
      <c r="G45" s="22"/>
      <c r="H45" s="22"/>
      <c r="I45" s="22"/>
      <c r="J45" s="22"/>
      <c r="K45" s="11"/>
      <c r="L45" s="12"/>
      <c r="M45" s="22"/>
      <c r="N45" s="22"/>
      <c r="O45" s="22"/>
      <c r="P45" s="22"/>
      <c r="Q45" s="22"/>
      <c r="R45" s="288"/>
      <c r="S45" s="14"/>
      <c r="T45" s="15"/>
      <c r="U45" s="137"/>
      <c r="V45" s="137"/>
      <c r="W45" s="16"/>
      <c r="X45" s="17"/>
      <c r="Y45" s="566"/>
    </row>
    <row r="46" spans="1:26" s="25" customFormat="1" ht="35.1" customHeight="1" x14ac:dyDescent="0.25">
      <c r="A46" s="4"/>
      <c r="B46" s="5"/>
      <c r="C46" s="39"/>
      <c r="D46" s="42"/>
      <c r="E46" s="23"/>
      <c r="F46" s="9"/>
      <c r="G46" s="22"/>
      <c r="H46" s="22"/>
      <c r="I46" s="22"/>
      <c r="J46" s="22"/>
      <c r="K46" s="11"/>
      <c r="L46" s="12"/>
      <c r="M46" s="22"/>
      <c r="N46" s="22"/>
      <c r="O46" s="22"/>
      <c r="P46" s="22"/>
      <c r="Q46" s="22"/>
      <c r="R46" s="288"/>
      <c r="S46" s="14"/>
      <c r="T46" s="15"/>
      <c r="U46" s="137"/>
      <c r="V46" s="137"/>
      <c r="W46" s="16"/>
      <c r="X46" s="17"/>
      <c r="Y46" s="566"/>
    </row>
    <row r="47" spans="1:26" s="25" customFormat="1" ht="35.1" customHeight="1" x14ac:dyDescent="0.25">
      <c r="A47" s="4"/>
      <c r="B47" s="5"/>
      <c r="C47" s="39"/>
      <c r="D47" s="42"/>
      <c r="E47" s="23"/>
      <c r="F47" s="9"/>
      <c r="G47" s="22"/>
      <c r="H47" s="22"/>
      <c r="I47" s="22"/>
      <c r="J47" s="22"/>
      <c r="K47" s="11"/>
      <c r="L47" s="12"/>
      <c r="M47" s="22"/>
      <c r="N47" s="22"/>
      <c r="O47" s="22"/>
      <c r="P47" s="22"/>
      <c r="Q47" s="22"/>
      <c r="R47" s="288"/>
      <c r="S47" s="14"/>
      <c r="T47" s="15"/>
      <c r="U47" s="137"/>
      <c r="V47" s="137"/>
      <c r="W47" s="16"/>
      <c r="X47" s="17"/>
      <c r="Y47" s="566"/>
    </row>
    <row r="48" spans="1:26" s="25" customFormat="1" ht="35.1" customHeight="1" x14ac:dyDescent="0.25">
      <c r="A48" s="4"/>
      <c r="B48" s="5"/>
      <c r="C48" s="39"/>
      <c r="D48" s="42"/>
      <c r="E48" s="23"/>
      <c r="F48" s="9"/>
      <c r="G48" s="22"/>
      <c r="H48" s="22"/>
      <c r="I48" s="22"/>
      <c r="J48" s="22"/>
      <c r="K48" s="11"/>
      <c r="L48" s="12"/>
      <c r="M48" s="22"/>
      <c r="N48" s="22"/>
      <c r="O48" s="22"/>
      <c r="P48" s="22"/>
      <c r="Q48" s="22"/>
      <c r="R48" s="288"/>
      <c r="S48" s="14"/>
      <c r="T48" s="15"/>
      <c r="U48" s="137"/>
      <c r="V48" s="137"/>
      <c r="W48" s="16"/>
      <c r="X48" s="17"/>
      <c r="Y48" s="566"/>
    </row>
    <row r="49" spans="1:39" s="25" customFormat="1" ht="35.1" customHeight="1" x14ac:dyDescent="0.25">
      <c r="A49" s="4"/>
      <c r="B49" s="5"/>
      <c r="C49" s="39"/>
      <c r="D49" s="42"/>
      <c r="E49" s="23"/>
      <c r="F49" s="9"/>
      <c r="G49" s="22"/>
      <c r="H49" s="22"/>
      <c r="I49" s="22"/>
      <c r="J49" s="22"/>
      <c r="K49" s="11"/>
      <c r="L49" s="12"/>
      <c r="M49" s="22"/>
      <c r="N49" s="22"/>
      <c r="O49" s="22"/>
      <c r="P49" s="22"/>
      <c r="Q49" s="22"/>
      <c r="R49" s="288"/>
      <c r="S49" s="14"/>
      <c r="T49" s="15"/>
      <c r="U49" s="137"/>
      <c r="V49" s="137"/>
      <c r="W49" s="16"/>
      <c r="X49" s="17"/>
      <c r="Y49" s="566"/>
    </row>
    <row r="50" spans="1:39" s="25" customFormat="1" ht="35.1" customHeight="1" x14ac:dyDescent="0.25">
      <c r="A50" s="4"/>
      <c r="B50" s="5"/>
      <c r="C50" s="39"/>
      <c r="D50" s="42"/>
      <c r="E50" s="23"/>
      <c r="F50" s="9"/>
      <c r="G50" s="22"/>
      <c r="H50" s="22"/>
      <c r="I50" s="22"/>
      <c r="J50" s="22"/>
      <c r="K50" s="11"/>
      <c r="L50" s="12"/>
      <c r="M50" s="22"/>
      <c r="N50" s="22"/>
      <c r="O50" s="22"/>
      <c r="P50" s="22"/>
      <c r="Q50" s="22"/>
      <c r="R50" s="288"/>
      <c r="S50" s="14"/>
      <c r="T50" s="15"/>
      <c r="U50" s="137"/>
      <c r="V50" s="137"/>
      <c r="W50" s="16"/>
      <c r="X50" s="17"/>
      <c r="Y50" s="566"/>
    </row>
    <row r="51" spans="1:39" s="25" customFormat="1" ht="35.1" customHeight="1" x14ac:dyDescent="0.25">
      <c r="A51" s="4"/>
      <c r="B51" s="5"/>
      <c r="C51" s="39"/>
      <c r="D51" s="43"/>
      <c r="E51" s="23"/>
      <c r="F51" s="9"/>
      <c r="G51" s="22"/>
      <c r="H51" s="22"/>
      <c r="I51" s="22"/>
      <c r="J51" s="22"/>
      <c r="K51" s="11"/>
      <c r="L51" s="12"/>
      <c r="M51" s="22"/>
      <c r="N51" s="22"/>
      <c r="O51" s="22"/>
      <c r="P51" s="22"/>
      <c r="Q51" s="22"/>
      <c r="R51" s="288"/>
      <c r="S51" s="14"/>
      <c r="T51" s="15"/>
      <c r="U51" s="137"/>
      <c r="V51" s="137"/>
      <c r="W51" s="16"/>
      <c r="X51" s="17"/>
      <c r="Y51" s="566"/>
    </row>
    <row r="52" spans="1:39" s="25" customFormat="1" ht="35.1" customHeight="1" x14ac:dyDescent="0.25">
      <c r="A52" s="4"/>
      <c r="B52" s="5"/>
      <c r="C52" s="39"/>
      <c r="D52" s="42"/>
      <c r="E52" s="23"/>
      <c r="F52" s="9"/>
      <c r="G52" s="22"/>
      <c r="H52" s="22"/>
      <c r="I52" s="22"/>
      <c r="J52" s="22"/>
      <c r="K52" s="11"/>
      <c r="L52" s="12"/>
      <c r="M52" s="22"/>
      <c r="N52" s="22"/>
      <c r="O52" s="22"/>
      <c r="P52" s="22"/>
      <c r="Q52" s="22"/>
      <c r="R52" s="288"/>
      <c r="S52" s="14"/>
      <c r="T52" s="15"/>
      <c r="U52" s="137"/>
      <c r="V52" s="137"/>
      <c r="W52" s="16"/>
      <c r="X52" s="17"/>
      <c r="Y52" s="566"/>
    </row>
    <row r="53" spans="1:39" s="25" customFormat="1" ht="35.1" customHeight="1" x14ac:dyDescent="0.25">
      <c r="A53" s="4"/>
      <c r="B53" s="5"/>
      <c r="C53" s="39"/>
      <c r="D53" s="43"/>
      <c r="E53" s="23"/>
      <c r="F53" s="9"/>
      <c r="G53" s="22"/>
      <c r="H53" s="22"/>
      <c r="I53" s="22"/>
      <c r="J53" s="22"/>
      <c r="K53" s="11"/>
      <c r="L53" s="12"/>
      <c r="M53" s="22"/>
      <c r="N53" s="22"/>
      <c r="O53" s="22"/>
      <c r="P53" s="22"/>
      <c r="Q53" s="22"/>
      <c r="R53" s="288"/>
      <c r="S53" s="14"/>
      <c r="T53" s="15"/>
      <c r="U53" s="137"/>
      <c r="V53" s="137"/>
      <c r="W53" s="16"/>
      <c r="X53" s="17"/>
      <c r="Y53" s="566"/>
    </row>
    <row r="54" spans="1:39" s="25" customFormat="1" ht="35.1" customHeight="1" x14ac:dyDescent="0.25">
      <c r="A54" s="4"/>
      <c r="B54" s="5"/>
      <c r="C54" s="39"/>
      <c r="D54" s="42"/>
      <c r="E54" s="23"/>
      <c r="F54" s="9"/>
      <c r="G54" s="22"/>
      <c r="H54" s="22"/>
      <c r="I54" s="22"/>
      <c r="J54" s="22"/>
      <c r="K54" s="11"/>
      <c r="L54" s="12"/>
      <c r="M54" s="22"/>
      <c r="N54" s="22"/>
      <c r="O54" s="22"/>
      <c r="P54" s="22"/>
      <c r="Q54" s="22"/>
      <c r="R54" s="288"/>
      <c r="S54" s="14"/>
      <c r="T54" s="15"/>
      <c r="U54" s="137"/>
      <c r="V54" s="137"/>
      <c r="W54" s="16"/>
      <c r="X54" s="17"/>
      <c r="Y54" s="566"/>
    </row>
    <row r="55" spans="1:39" s="25" customFormat="1" ht="35.1" customHeight="1" x14ac:dyDescent="0.25">
      <c r="A55" s="4"/>
      <c r="B55" s="5"/>
      <c r="C55" s="39"/>
      <c r="D55" s="42"/>
      <c r="E55" s="23"/>
      <c r="F55" s="9"/>
      <c r="G55" s="22"/>
      <c r="H55" s="22"/>
      <c r="I55" s="22"/>
      <c r="J55" s="22"/>
      <c r="K55" s="11"/>
      <c r="L55" s="12"/>
      <c r="M55" s="22"/>
      <c r="N55" s="22"/>
      <c r="O55" s="22"/>
      <c r="P55" s="22"/>
      <c r="Q55" s="22"/>
      <c r="R55" s="288"/>
      <c r="S55" s="14"/>
      <c r="T55" s="15"/>
      <c r="U55" s="137"/>
      <c r="V55" s="137"/>
      <c r="W55" s="16"/>
      <c r="X55" s="17"/>
      <c r="Y55" s="566"/>
    </row>
    <row r="56" spans="1:39" s="25" customFormat="1" ht="35.1" customHeight="1" x14ac:dyDescent="0.25">
      <c r="A56" s="4"/>
      <c r="B56" s="5"/>
      <c r="C56" s="39"/>
      <c r="D56" s="42"/>
      <c r="E56" s="23"/>
      <c r="F56" s="9"/>
      <c r="G56" s="22"/>
      <c r="H56" s="22"/>
      <c r="I56" s="22"/>
      <c r="J56" s="22"/>
      <c r="K56" s="11"/>
      <c r="L56" s="12"/>
      <c r="M56" s="22"/>
      <c r="N56" s="22"/>
      <c r="O56" s="22"/>
      <c r="P56" s="22"/>
      <c r="Q56" s="22"/>
      <c r="R56" s="288"/>
      <c r="S56" s="14"/>
      <c r="T56" s="15"/>
      <c r="U56" s="137"/>
      <c r="V56" s="137"/>
      <c r="W56" s="16"/>
      <c r="X56" s="17"/>
      <c r="Y56" s="566"/>
    </row>
    <row r="57" spans="1:39" s="25" customFormat="1" ht="35.1" customHeight="1" x14ac:dyDescent="0.25">
      <c r="A57" s="4"/>
      <c r="B57" s="5"/>
      <c r="C57" s="39"/>
      <c r="D57" s="42"/>
      <c r="E57" s="23"/>
      <c r="F57" s="9"/>
      <c r="G57" s="22"/>
      <c r="H57" s="22"/>
      <c r="I57" s="22"/>
      <c r="J57" s="22"/>
      <c r="K57" s="11"/>
      <c r="L57" s="12"/>
      <c r="M57" s="22"/>
      <c r="N57" s="22"/>
      <c r="O57" s="22"/>
      <c r="P57" s="22"/>
      <c r="Q57" s="22"/>
      <c r="R57" s="288"/>
      <c r="S57" s="14"/>
      <c r="T57" s="15"/>
      <c r="U57" s="137"/>
      <c r="V57" s="137"/>
      <c r="W57" s="16"/>
      <c r="X57" s="17"/>
      <c r="Y57" s="566"/>
    </row>
    <row r="58" spans="1:39" s="25" customFormat="1" ht="35.1" customHeight="1" x14ac:dyDescent="0.25">
      <c r="A58" s="4"/>
      <c r="B58" s="5"/>
      <c r="C58" s="39"/>
      <c r="D58" s="42"/>
      <c r="E58" s="23"/>
      <c r="F58" s="9"/>
      <c r="G58" s="22"/>
      <c r="H58" s="22"/>
      <c r="I58" s="22"/>
      <c r="J58" s="22"/>
      <c r="K58" s="11"/>
      <c r="L58" s="12"/>
      <c r="M58" s="22"/>
      <c r="N58" s="22"/>
      <c r="O58" s="22"/>
      <c r="P58" s="22"/>
      <c r="Q58" s="22"/>
      <c r="R58" s="288"/>
      <c r="S58" s="14"/>
      <c r="T58" s="15"/>
      <c r="U58" s="137"/>
      <c r="V58" s="137"/>
      <c r="W58" s="16"/>
      <c r="X58" s="17"/>
      <c r="Y58" s="566"/>
    </row>
    <row r="59" spans="1:39" s="25" customFormat="1" ht="35.1" customHeight="1" thickBot="1" x14ac:dyDescent="0.3">
      <c r="A59" s="567"/>
      <c r="B59" s="568"/>
      <c r="C59" s="569"/>
      <c r="D59" s="570"/>
      <c r="E59" s="571"/>
      <c r="F59" s="572"/>
      <c r="G59" s="573"/>
      <c r="H59" s="573"/>
      <c r="I59" s="573"/>
      <c r="J59" s="573"/>
      <c r="K59" s="574"/>
      <c r="L59" s="575"/>
      <c r="M59" s="573"/>
      <c r="N59" s="573"/>
      <c r="O59" s="573"/>
      <c r="P59" s="573"/>
      <c r="Q59" s="573"/>
      <c r="R59" s="576"/>
      <c r="S59" s="577"/>
      <c r="T59" s="578"/>
      <c r="U59" s="579"/>
      <c r="V59" s="579"/>
      <c r="W59" s="580"/>
      <c r="X59" s="581"/>
      <c r="Y59" s="582"/>
      <c r="AM59" s="18"/>
    </row>
    <row r="60" spans="1:39" ht="31.5" hidden="1" customHeight="1" x14ac:dyDescent="0.25">
      <c r="A60" s="365">
        <v>13</v>
      </c>
      <c r="B60" s="563" t="s">
        <v>44</v>
      </c>
      <c r="C60" s="441" t="s">
        <v>58</v>
      </c>
      <c r="D60" s="564" t="s">
        <v>57</v>
      </c>
      <c r="E60" s="367">
        <v>3.8239999999999998</v>
      </c>
      <c r="F60" s="368">
        <f t="shared" ref="F60:F85" si="0">(E60/4)*50</f>
        <v>47.8</v>
      </c>
      <c r="G60" s="369">
        <v>0</v>
      </c>
      <c r="H60" s="369">
        <v>36</v>
      </c>
      <c r="I60" s="369">
        <v>0</v>
      </c>
      <c r="J60" s="369">
        <v>23</v>
      </c>
      <c r="K60" s="370">
        <f t="shared" ref="K60" si="1">SUM(G60:J60)</f>
        <v>59</v>
      </c>
      <c r="L60" s="371">
        <f t="shared" ref="L60:L73" si="2">SUM(K60/196*20)</f>
        <v>6.0204081632653059</v>
      </c>
      <c r="M60" s="369">
        <v>0</v>
      </c>
      <c r="N60" s="369">
        <v>10</v>
      </c>
      <c r="O60" s="369">
        <v>0</v>
      </c>
      <c r="P60" s="369">
        <v>0</v>
      </c>
      <c r="Q60" s="369">
        <v>0</v>
      </c>
      <c r="R60" s="53">
        <f t="shared" ref="R60" si="3">SUM(M60:Q60)</f>
        <v>10</v>
      </c>
      <c r="S60" s="372">
        <f t="shared" ref="S60:S85" si="4">(R60/171)*20</f>
        <v>1.1695906432748537</v>
      </c>
      <c r="T60" s="373">
        <v>0</v>
      </c>
      <c r="U60" s="374"/>
      <c r="V60" s="374"/>
      <c r="W60" s="447">
        <f t="shared" ref="W60" si="5">T60</f>
        <v>0</v>
      </c>
      <c r="X60" s="376">
        <f t="shared" ref="X60:X85" si="6">(W60/18)*10</f>
        <v>0</v>
      </c>
      <c r="Y60" s="377">
        <f t="shared" ref="Y60:Y85" si="7">SUM(F60,L60,S60,X60)</f>
        <v>54.989998806540157</v>
      </c>
      <c r="Z60" s="25"/>
    </row>
    <row r="61" spans="1:39" ht="30.75" hidden="1" customHeight="1" x14ac:dyDescent="0.25">
      <c r="A61" s="4">
        <v>14</v>
      </c>
      <c r="B61" s="29" t="s">
        <v>44</v>
      </c>
      <c r="C61" s="6" t="s">
        <v>78</v>
      </c>
      <c r="D61" s="7" t="s">
        <v>76</v>
      </c>
      <c r="E61" s="21">
        <v>3.625</v>
      </c>
      <c r="F61" s="9">
        <f t="shared" si="0"/>
        <v>45.3125</v>
      </c>
      <c r="G61" s="22"/>
      <c r="H61" s="22"/>
      <c r="I61" s="22"/>
      <c r="J61" s="22"/>
      <c r="K61" s="11">
        <v>28</v>
      </c>
      <c r="L61" s="12">
        <f t="shared" si="2"/>
        <v>2.8571428571428568</v>
      </c>
      <c r="M61" s="22"/>
      <c r="N61" s="22"/>
      <c r="O61" s="22"/>
      <c r="P61" s="22"/>
      <c r="Q61" s="22"/>
      <c r="R61" s="177">
        <v>64</v>
      </c>
      <c r="S61" s="14">
        <f t="shared" si="4"/>
        <v>7.4853801169590639</v>
      </c>
      <c r="T61" s="15"/>
      <c r="U61" s="137"/>
      <c r="V61" s="137"/>
      <c r="W61" s="16">
        <v>9</v>
      </c>
      <c r="X61" s="17">
        <f t="shared" si="6"/>
        <v>5</v>
      </c>
      <c r="Y61" s="181">
        <f t="shared" si="7"/>
        <v>60.655022974101918</v>
      </c>
      <c r="Z61" s="25"/>
    </row>
    <row r="62" spans="1:39" ht="31.5" hidden="1" customHeight="1" x14ac:dyDescent="0.25">
      <c r="A62" s="4">
        <v>15</v>
      </c>
      <c r="B62" s="29" t="s">
        <v>44</v>
      </c>
      <c r="C62" s="131" t="s">
        <v>83</v>
      </c>
      <c r="D62" s="7" t="s">
        <v>76</v>
      </c>
      <c r="E62" s="21">
        <v>3.9620000000000002</v>
      </c>
      <c r="F62" s="9">
        <f t="shared" si="0"/>
        <v>49.525000000000006</v>
      </c>
      <c r="G62" s="22"/>
      <c r="H62" s="22"/>
      <c r="I62" s="22"/>
      <c r="J62" s="22"/>
      <c r="K62" s="11">
        <v>10</v>
      </c>
      <c r="L62" s="12">
        <f t="shared" si="2"/>
        <v>1.0204081632653061</v>
      </c>
      <c r="M62" s="22"/>
      <c r="N62" s="22"/>
      <c r="O62" s="22"/>
      <c r="P62" s="22"/>
      <c r="Q62" s="22"/>
      <c r="R62" s="177">
        <v>79</v>
      </c>
      <c r="S62" s="14">
        <f t="shared" si="4"/>
        <v>9.2397660818713447</v>
      </c>
      <c r="T62" s="15"/>
      <c r="U62" s="137"/>
      <c r="V62" s="137"/>
      <c r="W62" s="16">
        <v>8</v>
      </c>
      <c r="X62" s="17">
        <f t="shared" si="6"/>
        <v>4.4444444444444446</v>
      </c>
      <c r="Y62" s="181">
        <f t="shared" si="7"/>
        <v>64.229618689581102</v>
      </c>
      <c r="Z62" s="25"/>
    </row>
    <row r="63" spans="1:39" ht="31.5" hidden="1" customHeight="1" x14ac:dyDescent="0.25">
      <c r="A63" s="35">
        <v>16</v>
      </c>
      <c r="B63" s="35" t="s">
        <v>45</v>
      </c>
      <c r="C63" s="6" t="s">
        <v>54</v>
      </c>
      <c r="D63" s="20" t="s">
        <v>28</v>
      </c>
      <c r="E63" s="23">
        <v>4</v>
      </c>
      <c r="F63" s="9">
        <f t="shared" si="0"/>
        <v>50</v>
      </c>
      <c r="G63" s="22">
        <v>0</v>
      </c>
      <c r="H63" s="22">
        <v>30</v>
      </c>
      <c r="I63" s="22">
        <v>0</v>
      </c>
      <c r="J63" s="22">
        <v>0</v>
      </c>
      <c r="K63" s="11">
        <f>SUM(G63:J63)</f>
        <v>30</v>
      </c>
      <c r="L63" s="12">
        <f t="shared" si="2"/>
        <v>3.0612244897959187</v>
      </c>
      <c r="M63" s="22">
        <v>0</v>
      </c>
      <c r="N63" s="22">
        <v>9</v>
      </c>
      <c r="O63" s="22">
        <v>12</v>
      </c>
      <c r="P63" s="22">
        <v>0</v>
      </c>
      <c r="Q63" s="22">
        <v>34</v>
      </c>
      <c r="R63" s="177">
        <f>SUM(M63:Q63)</f>
        <v>55</v>
      </c>
      <c r="S63" s="14">
        <f t="shared" si="4"/>
        <v>6.4327485380116958</v>
      </c>
      <c r="T63" s="15">
        <v>1</v>
      </c>
      <c r="U63" s="137"/>
      <c r="V63" s="137"/>
      <c r="W63" s="16">
        <f>T63</f>
        <v>1</v>
      </c>
      <c r="X63" s="17">
        <f t="shared" si="6"/>
        <v>0.55555555555555558</v>
      </c>
      <c r="Y63" s="182">
        <f t="shared" si="7"/>
        <v>60.04952858336317</v>
      </c>
      <c r="Z63" s="25"/>
    </row>
    <row r="64" spans="1:39" ht="31.5" hidden="1" customHeight="1" x14ac:dyDescent="0.25">
      <c r="A64" s="35">
        <v>17</v>
      </c>
      <c r="B64" s="10" t="s">
        <v>50</v>
      </c>
      <c r="C64" s="6" t="s">
        <v>79</v>
      </c>
      <c r="D64" s="7" t="s">
        <v>76</v>
      </c>
      <c r="E64" s="21">
        <v>3.8650000000000002</v>
      </c>
      <c r="F64" s="9">
        <f t="shared" si="0"/>
        <v>48.3125</v>
      </c>
      <c r="G64" s="22"/>
      <c r="H64" s="22"/>
      <c r="I64" s="22"/>
      <c r="J64" s="22"/>
      <c r="K64" s="11">
        <v>0</v>
      </c>
      <c r="L64" s="12">
        <f t="shared" si="2"/>
        <v>0</v>
      </c>
      <c r="M64" s="22"/>
      <c r="N64" s="22"/>
      <c r="O64" s="22"/>
      <c r="P64" s="22"/>
      <c r="Q64" s="22"/>
      <c r="R64" s="177">
        <v>111</v>
      </c>
      <c r="S64" s="14">
        <f t="shared" si="4"/>
        <v>12.982456140350877</v>
      </c>
      <c r="T64" s="15"/>
      <c r="U64" s="137"/>
      <c r="V64" s="137"/>
      <c r="W64" s="16">
        <v>5</v>
      </c>
      <c r="X64" s="17">
        <f t="shared" si="6"/>
        <v>2.7777777777777777</v>
      </c>
      <c r="Y64" s="182">
        <f t="shared" si="7"/>
        <v>64.072733918128648</v>
      </c>
      <c r="Z64" s="25"/>
    </row>
    <row r="65" spans="1:26" ht="31.5" hidden="1" customHeight="1" x14ac:dyDescent="0.25">
      <c r="A65" s="35">
        <v>18</v>
      </c>
      <c r="B65" s="10" t="s">
        <v>45</v>
      </c>
      <c r="C65" s="6" t="s">
        <v>63</v>
      </c>
      <c r="D65" s="7" t="s">
        <v>61</v>
      </c>
      <c r="E65" s="21">
        <v>3.5670000000000002</v>
      </c>
      <c r="F65" s="9">
        <f t="shared" si="0"/>
        <v>44.587500000000006</v>
      </c>
      <c r="G65" s="22">
        <v>9</v>
      </c>
      <c r="H65" s="22">
        <v>0</v>
      </c>
      <c r="I65" s="22">
        <v>12</v>
      </c>
      <c r="J65" s="22">
        <v>5</v>
      </c>
      <c r="K65" s="11">
        <f t="shared" ref="K65:K73" si="8">SUM(G65:J65)</f>
        <v>26</v>
      </c>
      <c r="L65" s="12">
        <f t="shared" si="2"/>
        <v>2.6530612244897962</v>
      </c>
      <c r="M65" s="22">
        <v>4</v>
      </c>
      <c r="N65" s="22">
        <v>18</v>
      </c>
      <c r="O65" s="22">
        <v>6</v>
      </c>
      <c r="P65" s="22">
        <v>17</v>
      </c>
      <c r="Q65" s="22">
        <v>10</v>
      </c>
      <c r="R65" s="177">
        <f t="shared" ref="R65:R73" si="9">SUM(M65:Q65)</f>
        <v>55</v>
      </c>
      <c r="S65" s="14">
        <f t="shared" si="4"/>
        <v>6.4327485380116958</v>
      </c>
      <c r="T65" s="15">
        <v>6</v>
      </c>
      <c r="U65" s="137"/>
      <c r="V65" s="137"/>
      <c r="W65" s="16">
        <f t="shared" ref="W65:W73" si="10">T65</f>
        <v>6</v>
      </c>
      <c r="X65" s="17">
        <f t="shared" si="6"/>
        <v>3.333333333333333</v>
      </c>
      <c r="Y65" s="182">
        <f t="shared" si="7"/>
        <v>57.006643095834832</v>
      </c>
      <c r="Z65" s="25"/>
    </row>
    <row r="66" spans="1:26" ht="31.5" hidden="1" customHeight="1" x14ac:dyDescent="0.25">
      <c r="A66" s="35">
        <v>19</v>
      </c>
      <c r="B66" s="10" t="s">
        <v>45</v>
      </c>
      <c r="C66" s="6" t="s">
        <v>64</v>
      </c>
      <c r="D66" s="7" t="s">
        <v>61</v>
      </c>
      <c r="E66" s="21">
        <v>3.85</v>
      </c>
      <c r="F66" s="9">
        <f t="shared" si="0"/>
        <v>48.125</v>
      </c>
      <c r="G66" s="22">
        <v>8</v>
      </c>
      <c r="H66" s="22">
        <v>17</v>
      </c>
      <c r="I66" s="22">
        <v>6</v>
      </c>
      <c r="J66" s="22">
        <v>2</v>
      </c>
      <c r="K66" s="11">
        <f t="shared" si="8"/>
        <v>33</v>
      </c>
      <c r="L66" s="12">
        <f t="shared" si="2"/>
        <v>3.3673469387755102</v>
      </c>
      <c r="M66" s="22">
        <v>2</v>
      </c>
      <c r="N66" s="22">
        <v>8</v>
      </c>
      <c r="O66" s="22">
        <v>0</v>
      </c>
      <c r="P66" s="22">
        <v>8</v>
      </c>
      <c r="Q66" s="22">
        <v>0</v>
      </c>
      <c r="R66" s="177">
        <f t="shared" si="9"/>
        <v>18</v>
      </c>
      <c r="S66" s="14">
        <f t="shared" si="4"/>
        <v>2.1052631578947367</v>
      </c>
      <c r="T66" s="15">
        <v>2</v>
      </c>
      <c r="U66" s="137"/>
      <c r="V66" s="137"/>
      <c r="W66" s="16">
        <f t="shared" si="10"/>
        <v>2</v>
      </c>
      <c r="X66" s="17">
        <f t="shared" si="6"/>
        <v>1.1111111111111112</v>
      </c>
      <c r="Y66" s="182">
        <f t="shared" si="7"/>
        <v>54.708721207781366</v>
      </c>
      <c r="Z66" s="25"/>
    </row>
    <row r="67" spans="1:26" ht="31.5" hidden="1" customHeight="1" x14ac:dyDescent="0.25">
      <c r="A67" s="35">
        <v>20</v>
      </c>
      <c r="B67" s="10" t="s">
        <v>45</v>
      </c>
      <c r="C67" s="6" t="s">
        <v>72</v>
      </c>
      <c r="D67" s="7" t="s">
        <v>73</v>
      </c>
      <c r="E67" s="21">
        <v>3.68</v>
      </c>
      <c r="F67" s="9">
        <f t="shared" si="0"/>
        <v>46</v>
      </c>
      <c r="G67" s="22">
        <v>0</v>
      </c>
      <c r="H67" s="22">
        <v>6</v>
      </c>
      <c r="I67" s="22">
        <v>23</v>
      </c>
      <c r="J67" s="22">
        <v>8</v>
      </c>
      <c r="K67" s="11">
        <f t="shared" si="8"/>
        <v>37</v>
      </c>
      <c r="L67" s="12">
        <f t="shared" si="2"/>
        <v>3.7755102040816322</v>
      </c>
      <c r="M67" s="22">
        <v>6</v>
      </c>
      <c r="N67" s="22">
        <v>19</v>
      </c>
      <c r="O67" s="22">
        <v>4</v>
      </c>
      <c r="P67" s="22">
        <v>4</v>
      </c>
      <c r="Q67" s="22">
        <v>0</v>
      </c>
      <c r="R67" s="177">
        <f t="shared" si="9"/>
        <v>33</v>
      </c>
      <c r="S67" s="14">
        <f t="shared" si="4"/>
        <v>3.8596491228070171</v>
      </c>
      <c r="T67" s="15">
        <v>0</v>
      </c>
      <c r="U67" s="137"/>
      <c r="V67" s="137"/>
      <c r="W67" s="16">
        <f t="shared" si="10"/>
        <v>0</v>
      </c>
      <c r="X67" s="17">
        <f t="shared" si="6"/>
        <v>0</v>
      </c>
      <c r="Y67" s="182">
        <f t="shared" si="7"/>
        <v>53.635159326888655</v>
      </c>
      <c r="Z67" s="25"/>
    </row>
    <row r="68" spans="1:26" ht="31.5" hidden="1" customHeight="1" x14ac:dyDescent="0.25">
      <c r="A68" s="35">
        <v>21</v>
      </c>
      <c r="B68" s="10" t="s">
        <v>45</v>
      </c>
      <c r="C68" s="6" t="s">
        <v>65</v>
      </c>
      <c r="D68" s="7" t="s">
        <v>61</v>
      </c>
      <c r="E68" s="21">
        <v>3.7469999999999999</v>
      </c>
      <c r="F68" s="9">
        <f t="shared" si="0"/>
        <v>46.837499999999999</v>
      </c>
      <c r="G68" s="22">
        <v>0</v>
      </c>
      <c r="H68" s="22">
        <v>18</v>
      </c>
      <c r="I68" s="22">
        <v>0</v>
      </c>
      <c r="J68" s="22">
        <v>0</v>
      </c>
      <c r="K68" s="11">
        <f t="shared" si="8"/>
        <v>18</v>
      </c>
      <c r="L68" s="12">
        <f t="shared" si="2"/>
        <v>1.8367346938775511</v>
      </c>
      <c r="M68" s="22">
        <v>0</v>
      </c>
      <c r="N68" s="22">
        <v>18</v>
      </c>
      <c r="O68" s="22">
        <v>16</v>
      </c>
      <c r="P68" s="22">
        <v>4</v>
      </c>
      <c r="Q68" s="22">
        <v>0</v>
      </c>
      <c r="R68" s="177">
        <f t="shared" si="9"/>
        <v>38</v>
      </c>
      <c r="S68" s="14">
        <f t="shared" si="4"/>
        <v>4.4444444444444446</v>
      </c>
      <c r="T68" s="15">
        <v>7</v>
      </c>
      <c r="U68" s="137"/>
      <c r="V68" s="137"/>
      <c r="W68" s="16">
        <f t="shared" si="10"/>
        <v>7</v>
      </c>
      <c r="X68" s="17">
        <f t="shared" si="6"/>
        <v>3.8888888888888888</v>
      </c>
      <c r="Y68" s="182">
        <f t="shared" si="7"/>
        <v>57.00756802721088</v>
      </c>
      <c r="Z68" s="25"/>
    </row>
    <row r="69" spans="1:26" ht="31.5" hidden="1" customHeight="1" x14ac:dyDescent="0.25">
      <c r="A69" s="35">
        <v>22</v>
      </c>
      <c r="B69" s="10" t="s">
        <v>45</v>
      </c>
      <c r="C69" s="6" t="s">
        <v>66</v>
      </c>
      <c r="D69" s="7" t="s">
        <v>61</v>
      </c>
      <c r="E69" s="21">
        <v>3.5710000000000002</v>
      </c>
      <c r="F69" s="9">
        <f t="shared" si="0"/>
        <v>44.637500000000003</v>
      </c>
      <c r="G69" s="22">
        <v>10</v>
      </c>
      <c r="H69" s="22">
        <v>0</v>
      </c>
      <c r="I69" s="22">
        <v>18</v>
      </c>
      <c r="J69" s="22">
        <v>5</v>
      </c>
      <c r="K69" s="11">
        <f t="shared" si="8"/>
        <v>33</v>
      </c>
      <c r="L69" s="12">
        <f t="shared" si="2"/>
        <v>3.3673469387755102</v>
      </c>
      <c r="M69" s="22">
        <v>4</v>
      </c>
      <c r="N69" s="22">
        <v>11</v>
      </c>
      <c r="O69" s="22">
        <v>6</v>
      </c>
      <c r="P69" s="22">
        <v>0</v>
      </c>
      <c r="Q69" s="22">
        <v>10</v>
      </c>
      <c r="R69" s="177">
        <f t="shared" si="9"/>
        <v>31</v>
      </c>
      <c r="S69" s="14">
        <f t="shared" si="4"/>
        <v>3.6257309941520468</v>
      </c>
      <c r="T69" s="15">
        <v>1</v>
      </c>
      <c r="U69" s="137"/>
      <c r="V69" s="137"/>
      <c r="W69" s="16">
        <f t="shared" si="10"/>
        <v>1</v>
      </c>
      <c r="X69" s="17">
        <f t="shared" si="6"/>
        <v>0.55555555555555558</v>
      </c>
      <c r="Y69" s="182">
        <f t="shared" si="7"/>
        <v>52.186133488483122</v>
      </c>
      <c r="Z69" s="25"/>
    </row>
    <row r="70" spans="1:26" ht="31.5" hidden="1" customHeight="1" x14ac:dyDescent="0.25">
      <c r="A70" s="35">
        <v>23</v>
      </c>
      <c r="B70" s="10" t="s">
        <v>44</v>
      </c>
      <c r="C70" s="6" t="s">
        <v>71</v>
      </c>
      <c r="D70" s="7" t="s">
        <v>70</v>
      </c>
      <c r="E70" s="21">
        <v>3.9180000000000001</v>
      </c>
      <c r="F70" s="9">
        <f t="shared" si="0"/>
        <v>48.975000000000001</v>
      </c>
      <c r="G70" s="22">
        <v>6</v>
      </c>
      <c r="H70" s="22">
        <v>0</v>
      </c>
      <c r="I70" s="22">
        <v>0</v>
      </c>
      <c r="J70" s="22">
        <v>6</v>
      </c>
      <c r="K70" s="11">
        <f t="shared" si="8"/>
        <v>12</v>
      </c>
      <c r="L70" s="12">
        <f t="shared" si="2"/>
        <v>1.2244897959183674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177">
        <f t="shared" si="9"/>
        <v>0</v>
      </c>
      <c r="S70" s="14">
        <f t="shared" si="4"/>
        <v>0</v>
      </c>
      <c r="T70" s="15">
        <v>11</v>
      </c>
      <c r="U70" s="137"/>
      <c r="V70" s="137"/>
      <c r="W70" s="16">
        <f t="shared" si="10"/>
        <v>11</v>
      </c>
      <c r="X70" s="17">
        <f t="shared" si="6"/>
        <v>6.1111111111111116</v>
      </c>
      <c r="Y70" s="182">
        <f t="shared" si="7"/>
        <v>56.310600907029482</v>
      </c>
      <c r="Z70" s="25"/>
    </row>
    <row r="71" spans="1:26" ht="31.5" hidden="1" customHeight="1" x14ac:dyDescent="0.25">
      <c r="A71" s="35">
        <v>24</v>
      </c>
      <c r="B71" s="10" t="s">
        <v>44</v>
      </c>
      <c r="C71" s="6" t="s">
        <v>69</v>
      </c>
      <c r="D71" s="7" t="s">
        <v>61</v>
      </c>
      <c r="E71" s="21">
        <v>3.931</v>
      </c>
      <c r="F71" s="9">
        <f t="shared" si="0"/>
        <v>49.137500000000003</v>
      </c>
      <c r="G71" s="22">
        <v>0</v>
      </c>
      <c r="H71" s="22">
        <v>12</v>
      </c>
      <c r="I71" s="22">
        <v>6</v>
      </c>
      <c r="J71" s="22">
        <v>0</v>
      </c>
      <c r="K71" s="11">
        <f t="shared" si="8"/>
        <v>18</v>
      </c>
      <c r="L71" s="12">
        <f t="shared" si="2"/>
        <v>1.8367346938775511</v>
      </c>
      <c r="M71" s="22">
        <v>2</v>
      </c>
      <c r="N71" s="22">
        <v>11</v>
      </c>
      <c r="O71" s="22">
        <v>4</v>
      </c>
      <c r="P71" s="22">
        <v>0</v>
      </c>
      <c r="Q71" s="22">
        <v>8</v>
      </c>
      <c r="R71" s="177">
        <f t="shared" si="9"/>
        <v>25</v>
      </c>
      <c r="S71" s="14">
        <f t="shared" si="4"/>
        <v>2.9239766081871341</v>
      </c>
      <c r="T71" s="15">
        <v>1</v>
      </c>
      <c r="U71" s="137"/>
      <c r="V71" s="137"/>
      <c r="W71" s="16">
        <f t="shared" si="10"/>
        <v>1</v>
      </c>
      <c r="X71" s="17">
        <f t="shared" si="6"/>
        <v>0.55555555555555558</v>
      </c>
      <c r="Y71" s="182">
        <f t="shared" si="7"/>
        <v>54.453766857620245</v>
      </c>
      <c r="Z71" s="25"/>
    </row>
    <row r="72" spans="1:26" ht="31.5" hidden="1" customHeight="1" x14ac:dyDescent="0.25">
      <c r="A72" s="35">
        <v>25</v>
      </c>
      <c r="B72" s="10" t="s">
        <v>44</v>
      </c>
      <c r="C72" s="6" t="s">
        <v>68</v>
      </c>
      <c r="D72" s="7" t="s">
        <v>61</v>
      </c>
      <c r="E72" s="21">
        <v>3.758</v>
      </c>
      <c r="F72" s="9">
        <f t="shared" si="0"/>
        <v>46.975000000000001</v>
      </c>
      <c r="G72" s="22">
        <v>0</v>
      </c>
      <c r="H72" s="22">
        <v>0</v>
      </c>
      <c r="I72" s="22">
        <v>0</v>
      </c>
      <c r="J72" s="22">
        <v>21</v>
      </c>
      <c r="K72" s="11">
        <f t="shared" si="8"/>
        <v>21</v>
      </c>
      <c r="L72" s="12">
        <f t="shared" si="2"/>
        <v>2.1428571428571428</v>
      </c>
      <c r="M72" s="22">
        <v>2</v>
      </c>
      <c r="N72" s="22">
        <v>5</v>
      </c>
      <c r="O72" s="22">
        <v>4</v>
      </c>
      <c r="P72" s="22">
        <v>0</v>
      </c>
      <c r="Q72" s="22">
        <v>0</v>
      </c>
      <c r="R72" s="177">
        <f t="shared" si="9"/>
        <v>11</v>
      </c>
      <c r="S72" s="14">
        <f t="shared" si="4"/>
        <v>1.2865497076023391</v>
      </c>
      <c r="T72" s="15">
        <v>6</v>
      </c>
      <c r="U72" s="137"/>
      <c r="V72" s="137"/>
      <c r="W72" s="16">
        <f t="shared" si="10"/>
        <v>6</v>
      </c>
      <c r="X72" s="17">
        <f t="shared" si="6"/>
        <v>3.333333333333333</v>
      </c>
      <c r="Y72" s="182">
        <f t="shared" si="7"/>
        <v>53.737740183792823</v>
      </c>
      <c r="Z72" s="25"/>
    </row>
    <row r="73" spans="1:26" ht="31.5" hidden="1" customHeight="1" x14ac:dyDescent="0.25">
      <c r="A73" s="35">
        <v>26</v>
      </c>
      <c r="B73" s="35" t="s">
        <v>45</v>
      </c>
      <c r="C73" s="6" t="s">
        <v>52</v>
      </c>
      <c r="D73" s="20" t="s">
        <v>51</v>
      </c>
      <c r="E73" s="23">
        <v>3.8450000000000002</v>
      </c>
      <c r="F73" s="9">
        <f t="shared" si="0"/>
        <v>48.0625</v>
      </c>
      <c r="G73" s="22">
        <v>12</v>
      </c>
      <c r="H73" s="22">
        <v>0</v>
      </c>
      <c r="I73" s="22">
        <v>0</v>
      </c>
      <c r="J73" s="22">
        <v>0</v>
      </c>
      <c r="K73" s="11">
        <f t="shared" si="8"/>
        <v>12</v>
      </c>
      <c r="L73" s="12">
        <f t="shared" si="2"/>
        <v>1.2244897959183674</v>
      </c>
      <c r="M73" s="22">
        <v>21</v>
      </c>
      <c r="N73" s="22">
        <v>5</v>
      </c>
      <c r="O73" s="22">
        <v>16</v>
      </c>
      <c r="P73" s="22">
        <v>4</v>
      </c>
      <c r="Q73" s="22">
        <v>0</v>
      </c>
      <c r="R73" s="177">
        <f t="shared" si="9"/>
        <v>46</v>
      </c>
      <c r="S73" s="14">
        <f t="shared" si="4"/>
        <v>5.3801169590643276</v>
      </c>
      <c r="T73" s="15">
        <v>0</v>
      </c>
      <c r="U73" s="137"/>
      <c r="V73" s="137"/>
      <c r="W73" s="16">
        <f t="shared" si="10"/>
        <v>0</v>
      </c>
      <c r="X73" s="17">
        <f t="shared" si="6"/>
        <v>0</v>
      </c>
      <c r="Y73" s="182">
        <f t="shared" si="7"/>
        <v>54.667106754982697</v>
      </c>
      <c r="Z73" s="25"/>
    </row>
    <row r="74" spans="1:26" ht="31.5" hidden="1" customHeight="1" x14ac:dyDescent="0.25">
      <c r="A74" s="35">
        <v>27</v>
      </c>
      <c r="B74" s="10" t="s">
        <v>44</v>
      </c>
      <c r="C74" s="6" t="s">
        <v>75</v>
      </c>
      <c r="D74" s="7" t="s">
        <v>76</v>
      </c>
      <c r="E74" s="21">
        <v>3.7589999999999999</v>
      </c>
      <c r="F74" s="9">
        <f t="shared" si="0"/>
        <v>46.987499999999997</v>
      </c>
      <c r="G74" s="22"/>
      <c r="H74" s="22"/>
      <c r="I74" s="22"/>
      <c r="J74" s="22"/>
      <c r="K74" s="11">
        <v>2</v>
      </c>
      <c r="L74" s="12">
        <f t="shared" ref="L74:L85" si="11">SUM(K74/196*20)</f>
        <v>0.2040816326530612</v>
      </c>
      <c r="M74" s="22"/>
      <c r="N74" s="22"/>
      <c r="O74" s="22"/>
      <c r="P74" s="22"/>
      <c r="Q74" s="22"/>
      <c r="R74" s="177">
        <v>50</v>
      </c>
      <c r="S74" s="14">
        <f t="shared" si="4"/>
        <v>5.8479532163742682</v>
      </c>
      <c r="T74" s="15"/>
      <c r="U74" s="137"/>
      <c r="V74" s="137"/>
      <c r="W74" s="16">
        <v>6</v>
      </c>
      <c r="X74" s="17">
        <f t="shared" si="6"/>
        <v>3.333333333333333</v>
      </c>
      <c r="Y74" s="182">
        <f t="shared" si="7"/>
        <v>56.372868182360669</v>
      </c>
      <c r="Z74" s="25"/>
    </row>
    <row r="75" spans="1:26" ht="31.5" hidden="1" customHeight="1" x14ac:dyDescent="0.25">
      <c r="A75" s="35">
        <v>28</v>
      </c>
      <c r="B75" s="10" t="s">
        <v>44</v>
      </c>
      <c r="C75" s="6" t="s">
        <v>77</v>
      </c>
      <c r="D75" s="7" t="s">
        <v>76</v>
      </c>
      <c r="E75" s="21">
        <v>3.871</v>
      </c>
      <c r="F75" s="9">
        <f t="shared" si="0"/>
        <v>48.387500000000003</v>
      </c>
      <c r="G75" s="22"/>
      <c r="H75" s="22"/>
      <c r="I75" s="22"/>
      <c r="J75" s="22"/>
      <c r="K75" s="11">
        <v>0</v>
      </c>
      <c r="L75" s="12">
        <f t="shared" si="11"/>
        <v>0</v>
      </c>
      <c r="M75" s="22"/>
      <c r="N75" s="22"/>
      <c r="O75" s="22"/>
      <c r="P75" s="22"/>
      <c r="Q75" s="22"/>
      <c r="R75" s="177">
        <v>57</v>
      </c>
      <c r="S75" s="14">
        <f t="shared" si="4"/>
        <v>6.6666666666666661</v>
      </c>
      <c r="T75" s="15"/>
      <c r="U75" s="137"/>
      <c r="V75" s="137"/>
      <c r="W75" s="16">
        <v>2</v>
      </c>
      <c r="X75" s="17">
        <f t="shared" si="6"/>
        <v>1.1111111111111112</v>
      </c>
      <c r="Y75" s="182">
        <f t="shared" si="7"/>
        <v>56.165277777777781</v>
      </c>
      <c r="Z75" s="25"/>
    </row>
    <row r="76" spans="1:26" ht="31.5" hidden="1" customHeight="1" x14ac:dyDescent="0.25">
      <c r="A76" s="35">
        <v>29</v>
      </c>
      <c r="B76" s="10" t="s">
        <v>44</v>
      </c>
      <c r="C76" s="6" t="s">
        <v>74</v>
      </c>
      <c r="D76" s="7" t="s">
        <v>70</v>
      </c>
      <c r="E76" s="21">
        <v>3.9239999999999999</v>
      </c>
      <c r="F76" s="9">
        <f t="shared" si="0"/>
        <v>49.05</v>
      </c>
      <c r="G76" s="22">
        <v>0</v>
      </c>
      <c r="H76" s="22">
        <v>0</v>
      </c>
      <c r="I76" s="22">
        <v>0</v>
      </c>
      <c r="J76" s="22">
        <v>12</v>
      </c>
      <c r="K76" s="11">
        <f>SUM(G76:J76)</f>
        <v>12</v>
      </c>
      <c r="L76" s="12">
        <f t="shared" si="11"/>
        <v>1.2244897959183674</v>
      </c>
      <c r="M76" s="22">
        <v>0</v>
      </c>
      <c r="N76" s="22">
        <v>0</v>
      </c>
      <c r="O76" s="22">
        <v>0</v>
      </c>
      <c r="P76" s="22">
        <v>4</v>
      </c>
      <c r="Q76" s="22">
        <v>16</v>
      </c>
      <c r="R76" s="177">
        <f>SUM(M76:Q76)</f>
        <v>20</v>
      </c>
      <c r="S76" s="14">
        <f t="shared" si="4"/>
        <v>2.3391812865497075</v>
      </c>
      <c r="T76" s="15">
        <v>2</v>
      </c>
      <c r="U76" s="137"/>
      <c r="V76" s="137"/>
      <c r="W76" s="16">
        <f>T76</f>
        <v>2</v>
      </c>
      <c r="X76" s="17">
        <f t="shared" si="6"/>
        <v>1.1111111111111112</v>
      </c>
      <c r="Y76" s="182">
        <f t="shared" si="7"/>
        <v>53.724782193579188</v>
      </c>
      <c r="Z76" s="25"/>
    </row>
    <row r="77" spans="1:26" ht="31.5" hidden="1" customHeight="1" x14ac:dyDescent="0.25">
      <c r="A77" s="35">
        <v>30</v>
      </c>
      <c r="B77" s="10" t="s">
        <v>44</v>
      </c>
      <c r="C77" s="131" t="s">
        <v>81</v>
      </c>
      <c r="D77" s="7" t="s">
        <v>76</v>
      </c>
      <c r="E77" s="21">
        <v>3.5310000000000001</v>
      </c>
      <c r="F77" s="9">
        <f t="shared" si="0"/>
        <v>44.137500000000003</v>
      </c>
      <c r="G77" s="22"/>
      <c r="H77" s="22"/>
      <c r="I77" s="22"/>
      <c r="J77" s="22"/>
      <c r="K77" s="11">
        <v>28</v>
      </c>
      <c r="L77" s="12">
        <f t="shared" si="11"/>
        <v>2.8571428571428568</v>
      </c>
      <c r="M77" s="22"/>
      <c r="N77" s="22"/>
      <c r="O77" s="22"/>
      <c r="P77" s="22"/>
      <c r="Q77" s="22"/>
      <c r="R77" s="177">
        <v>23</v>
      </c>
      <c r="S77" s="14">
        <f t="shared" si="4"/>
        <v>2.6900584795321638</v>
      </c>
      <c r="T77" s="15"/>
      <c r="U77" s="137"/>
      <c r="V77" s="137"/>
      <c r="W77" s="16">
        <v>1</v>
      </c>
      <c r="X77" s="17">
        <f t="shared" si="6"/>
        <v>0.55555555555555558</v>
      </c>
      <c r="Y77" s="182">
        <f t="shared" si="7"/>
        <v>50.240256892230576</v>
      </c>
      <c r="Z77" s="25"/>
    </row>
    <row r="78" spans="1:26" ht="31.5" hidden="1" customHeight="1" x14ac:dyDescent="0.25">
      <c r="A78" s="35">
        <v>31</v>
      </c>
      <c r="B78" s="10" t="s">
        <v>44</v>
      </c>
      <c r="C78" s="6" t="s">
        <v>59</v>
      </c>
      <c r="D78" s="7" t="s">
        <v>57</v>
      </c>
      <c r="E78" s="30">
        <v>3.8839999999999999</v>
      </c>
      <c r="F78" s="9">
        <f t="shared" si="0"/>
        <v>48.55</v>
      </c>
      <c r="G78" s="22">
        <v>7</v>
      </c>
      <c r="H78" s="22">
        <v>0</v>
      </c>
      <c r="I78" s="22">
        <v>8</v>
      </c>
      <c r="J78" s="22">
        <v>0</v>
      </c>
      <c r="K78" s="11">
        <f>SUM(G78:J78)</f>
        <v>15</v>
      </c>
      <c r="L78" s="12">
        <f t="shared" si="11"/>
        <v>1.5306122448979593</v>
      </c>
      <c r="M78" s="22">
        <v>8</v>
      </c>
      <c r="N78" s="22">
        <v>5</v>
      </c>
      <c r="O78" s="22">
        <v>0</v>
      </c>
      <c r="P78" s="22">
        <v>0</v>
      </c>
      <c r="Q78" s="22">
        <v>0</v>
      </c>
      <c r="R78" s="177">
        <f>SUM(M78:Q78)</f>
        <v>13</v>
      </c>
      <c r="S78" s="14">
        <f t="shared" si="4"/>
        <v>1.5204678362573099</v>
      </c>
      <c r="T78" s="15">
        <v>0</v>
      </c>
      <c r="U78" s="137"/>
      <c r="V78" s="137"/>
      <c r="W78" s="16">
        <f>T78</f>
        <v>0</v>
      </c>
      <c r="X78" s="17">
        <f t="shared" si="6"/>
        <v>0</v>
      </c>
      <c r="Y78" s="182">
        <f t="shared" si="7"/>
        <v>51.601080081155267</v>
      </c>
      <c r="Z78" s="25"/>
    </row>
    <row r="79" spans="1:26" ht="31.5" hidden="1" customHeight="1" x14ac:dyDescent="0.25">
      <c r="A79" s="35">
        <v>32</v>
      </c>
      <c r="B79" s="10" t="s">
        <v>44</v>
      </c>
      <c r="C79" s="131" t="s">
        <v>80</v>
      </c>
      <c r="D79" s="7" t="s">
        <v>76</v>
      </c>
      <c r="E79" s="21">
        <v>3.581</v>
      </c>
      <c r="F79" s="9">
        <f t="shared" si="0"/>
        <v>44.762500000000003</v>
      </c>
      <c r="G79" s="22"/>
      <c r="H79" s="22"/>
      <c r="I79" s="22"/>
      <c r="J79" s="22"/>
      <c r="K79" s="11">
        <v>28</v>
      </c>
      <c r="L79" s="12">
        <f t="shared" si="11"/>
        <v>2.8571428571428568</v>
      </c>
      <c r="M79" s="22"/>
      <c r="N79" s="22"/>
      <c r="O79" s="22"/>
      <c r="P79" s="22"/>
      <c r="Q79" s="22"/>
      <c r="R79" s="177">
        <v>0</v>
      </c>
      <c r="S79" s="14">
        <f t="shared" si="4"/>
        <v>0</v>
      </c>
      <c r="T79" s="15"/>
      <c r="U79" s="137"/>
      <c r="V79" s="137"/>
      <c r="W79" s="16">
        <v>0</v>
      </c>
      <c r="X79" s="17">
        <f t="shared" si="6"/>
        <v>0</v>
      </c>
      <c r="Y79" s="182">
        <f t="shared" si="7"/>
        <v>47.619642857142857</v>
      </c>
      <c r="Z79" s="25"/>
    </row>
    <row r="80" spans="1:26" ht="31.5" hidden="1" customHeight="1" x14ac:dyDescent="0.25">
      <c r="A80" s="35">
        <v>33</v>
      </c>
      <c r="B80" s="35" t="s">
        <v>44</v>
      </c>
      <c r="C80" s="114" t="s">
        <v>53</v>
      </c>
      <c r="D80" s="7" t="s">
        <v>28</v>
      </c>
      <c r="E80" s="8">
        <v>3.7850000000000001</v>
      </c>
      <c r="F80" s="9">
        <f t="shared" si="0"/>
        <v>47.3125</v>
      </c>
      <c r="G80" s="10">
        <v>0</v>
      </c>
      <c r="H80" s="10">
        <v>0</v>
      </c>
      <c r="I80" s="10">
        <v>8</v>
      </c>
      <c r="J80" s="10">
        <v>0</v>
      </c>
      <c r="K80" s="11">
        <f>SUM(G80:J80)</f>
        <v>8</v>
      </c>
      <c r="L80" s="12">
        <f t="shared" si="11"/>
        <v>0.81632653061224481</v>
      </c>
      <c r="M80" s="10">
        <v>0</v>
      </c>
      <c r="N80" s="10">
        <v>10</v>
      </c>
      <c r="O80" s="10">
        <v>8</v>
      </c>
      <c r="P80" s="10">
        <v>0</v>
      </c>
      <c r="Q80" s="10">
        <v>10</v>
      </c>
      <c r="R80" s="177">
        <f>SUM(M80:Q80)</f>
        <v>28</v>
      </c>
      <c r="S80" s="14">
        <f t="shared" si="4"/>
        <v>3.2748538011695905</v>
      </c>
      <c r="T80" s="115">
        <v>0</v>
      </c>
      <c r="U80" s="137"/>
      <c r="V80" s="137"/>
      <c r="W80" s="16">
        <f>T80</f>
        <v>0</v>
      </c>
      <c r="X80" s="17">
        <f t="shared" si="6"/>
        <v>0</v>
      </c>
      <c r="Y80" s="182">
        <f t="shared" si="7"/>
        <v>51.403680331781835</v>
      </c>
      <c r="Z80" s="25"/>
    </row>
    <row r="81" spans="1:26" ht="31.5" hidden="1" customHeight="1" x14ac:dyDescent="0.25">
      <c r="A81" s="35">
        <v>34</v>
      </c>
      <c r="B81" s="116" t="s">
        <v>44</v>
      </c>
      <c r="C81" s="6" t="s">
        <v>60</v>
      </c>
      <c r="D81" s="117" t="s">
        <v>28</v>
      </c>
      <c r="E81" s="21">
        <v>3.8039999999999998</v>
      </c>
      <c r="F81" s="9">
        <f t="shared" si="0"/>
        <v>47.55</v>
      </c>
      <c r="G81" s="22">
        <v>7</v>
      </c>
      <c r="H81" s="22">
        <v>0</v>
      </c>
      <c r="I81" s="22">
        <v>0</v>
      </c>
      <c r="J81" s="22">
        <v>0</v>
      </c>
      <c r="K81" s="11">
        <f>SUM(G81:J81)</f>
        <v>7</v>
      </c>
      <c r="L81" s="12">
        <f t="shared" si="11"/>
        <v>0.71428571428571419</v>
      </c>
      <c r="M81" s="22">
        <v>0</v>
      </c>
      <c r="N81" s="22">
        <v>0</v>
      </c>
      <c r="O81" s="22">
        <v>0</v>
      </c>
      <c r="P81" s="22">
        <v>0</v>
      </c>
      <c r="Q81" s="22">
        <v>10</v>
      </c>
      <c r="R81" s="177">
        <f>SUM(M81:Q81)</f>
        <v>10</v>
      </c>
      <c r="S81" s="14">
        <f t="shared" si="4"/>
        <v>1.1695906432748537</v>
      </c>
      <c r="T81" s="15">
        <v>3</v>
      </c>
      <c r="U81" s="137"/>
      <c r="V81" s="137"/>
      <c r="W81" s="16">
        <f>T81</f>
        <v>3</v>
      </c>
      <c r="X81" s="17">
        <f t="shared" si="6"/>
        <v>1.6666666666666665</v>
      </c>
      <c r="Y81" s="182">
        <f t="shared" si="7"/>
        <v>51.100543024227228</v>
      </c>
      <c r="Z81" s="25"/>
    </row>
    <row r="82" spans="1:26" ht="31.5" hidden="1" customHeight="1" x14ac:dyDescent="0.25">
      <c r="A82" s="35">
        <v>35</v>
      </c>
      <c r="B82" s="118" t="s">
        <v>44</v>
      </c>
      <c r="C82" s="6" t="s">
        <v>62</v>
      </c>
      <c r="D82" s="117" t="s">
        <v>61</v>
      </c>
      <c r="E82" s="21">
        <v>3.8719999999999999</v>
      </c>
      <c r="F82" s="9">
        <f t="shared" si="0"/>
        <v>48.4</v>
      </c>
      <c r="G82" s="22">
        <v>0</v>
      </c>
      <c r="H82" s="22">
        <v>0</v>
      </c>
      <c r="I82" s="22">
        <v>2</v>
      </c>
      <c r="J82" s="22">
        <v>0</v>
      </c>
      <c r="K82" s="11">
        <f>SUM(G82:J82)</f>
        <v>2</v>
      </c>
      <c r="L82" s="12">
        <f t="shared" si="11"/>
        <v>0.2040816326530612</v>
      </c>
      <c r="M82" s="22">
        <v>0</v>
      </c>
      <c r="N82" s="22">
        <v>11</v>
      </c>
      <c r="O82" s="22">
        <v>0</v>
      </c>
      <c r="P82" s="22">
        <v>0</v>
      </c>
      <c r="Q82" s="22">
        <v>0</v>
      </c>
      <c r="R82" s="177">
        <f>SUM(M82:Q82)</f>
        <v>11</v>
      </c>
      <c r="S82" s="14">
        <f t="shared" si="4"/>
        <v>1.2865497076023391</v>
      </c>
      <c r="T82" s="15">
        <v>3</v>
      </c>
      <c r="U82" s="137"/>
      <c r="V82" s="137"/>
      <c r="W82" s="16">
        <f>T82</f>
        <v>3</v>
      </c>
      <c r="X82" s="17">
        <f t="shared" si="6"/>
        <v>1.6666666666666665</v>
      </c>
      <c r="Y82" s="182">
        <f t="shared" si="7"/>
        <v>51.557298006922068</v>
      </c>
      <c r="Z82" s="25"/>
    </row>
    <row r="83" spans="1:26" ht="31.5" hidden="1" customHeight="1" x14ac:dyDescent="0.25">
      <c r="A83" s="35">
        <v>36</v>
      </c>
      <c r="B83" s="119" t="s">
        <v>44</v>
      </c>
      <c r="C83" s="6" t="s">
        <v>55</v>
      </c>
      <c r="D83" s="120" t="s">
        <v>28</v>
      </c>
      <c r="E83" s="23">
        <v>3.8319999999999999</v>
      </c>
      <c r="F83" s="9">
        <f t="shared" si="0"/>
        <v>47.9</v>
      </c>
      <c r="G83" s="22">
        <v>0</v>
      </c>
      <c r="H83" s="22">
        <v>0</v>
      </c>
      <c r="I83" s="22">
        <v>0</v>
      </c>
      <c r="J83" s="22">
        <v>0</v>
      </c>
      <c r="K83" s="11">
        <f>SUM(G83:J83)</f>
        <v>0</v>
      </c>
      <c r="L83" s="12">
        <f t="shared" si="11"/>
        <v>0</v>
      </c>
      <c r="M83" s="22">
        <v>0</v>
      </c>
      <c r="N83" s="22">
        <v>11</v>
      </c>
      <c r="O83" s="22">
        <v>11</v>
      </c>
      <c r="P83" s="22">
        <v>0</v>
      </c>
      <c r="Q83" s="22">
        <v>10</v>
      </c>
      <c r="R83" s="177">
        <f>SUM(M83:Q83)</f>
        <v>32</v>
      </c>
      <c r="S83" s="14">
        <f t="shared" si="4"/>
        <v>3.742690058479532</v>
      </c>
      <c r="T83" s="15">
        <v>0</v>
      </c>
      <c r="U83" s="137"/>
      <c r="V83" s="137"/>
      <c r="W83" s="16">
        <f>T83</f>
        <v>0</v>
      </c>
      <c r="X83" s="17">
        <f t="shared" si="6"/>
        <v>0</v>
      </c>
      <c r="Y83" s="182">
        <f t="shared" si="7"/>
        <v>51.642690058479531</v>
      </c>
      <c r="Z83" s="25"/>
    </row>
    <row r="84" spans="1:26" ht="31.5" hidden="1" customHeight="1" x14ac:dyDescent="0.25">
      <c r="A84" s="35">
        <v>37</v>
      </c>
      <c r="B84" s="116" t="s">
        <v>45</v>
      </c>
      <c r="C84" s="132" t="s">
        <v>67</v>
      </c>
      <c r="D84" s="117" t="s">
        <v>61</v>
      </c>
      <c r="E84" s="21">
        <v>3.8029999999999999</v>
      </c>
      <c r="F84" s="9">
        <f t="shared" si="0"/>
        <v>47.537500000000001</v>
      </c>
      <c r="G84" s="22">
        <v>0</v>
      </c>
      <c r="H84" s="22">
        <v>0</v>
      </c>
      <c r="I84" s="22">
        <v>0</v>
      </c>
      <c r="J84" s="22">
        <v>5</v>
      </c>
      <c r="K84" s="11">
        <f>SUM(G84:J84)</f>
        <v>5</v>
      </c>
      <c r="L84" s="12">
        <f t="shared" si="11"/>
        <v>0.51020408163265307</v>
      </c>
      <c r="M84" s="22">
        <v>0</v>
      </c>
      <c r="N84" s="22">
        <v>18</v>
      </c>
      <c r="O84" s="22">
        <v>0</v>
      </c>
      <c r="P84" s="22">
        <v>4</v>
      </c>
      <c r="Q84" s="22">
        <v>0</v>
      </c>
      <c r="R84" s="177">
        <f>SUM(M84:Q84)</f>
        <v>22</v>
      </c>
      <c r="S84" s="14">
        <f t="shared" si="4"/>
        <v>2.5730994152046782</v>
      </c>
      <c r="T84" s="15">
        <v>0</v>
      </c>
      <c r="U84" s="137"/>
      <c r="V84" s="137"/>
      <c r="W84" s="16">
        <f>T84</f>
        <v>0</v>
      </c>
      <c r="X84" s="17">
        <f t="shared" si="6"/>
        <v>0</v>
      </c>
      <c r="Y84" s="182">
        <f t="shared" si="7"/>
        <v>50.620803496837333</v>
      </c>
      <c r="Z84" s="25"/>
    </row>
    <row r="85" spans="1:26" ht="0.75" customHeight="1" x14ac:dyDescent="0.25">
      <c r="A85" s="35">
        <v>38</v>
      </c>
      <c r="B85" s="116" t="s">
        <v>44</v>
      </c>
      <c r="C85" s="131" t="s">
        <v>82</v>
      </c>
      <c r="D85" s="117" t="s">
        <v>76</v>
      </c>
      <c r="E85" s="21">
        <v>3.62</v>
      </c>
      <c r="F85" s="9">
        <f t="shared" si="0"/>
        <v>45.25</v>
      </c>
      <c r="G85" s="22"/>
      <c r="H85" s="22"/>
      <c r="I85" s="22"/>
      <c r="J85" s="22"/>
      <c r="K85" s="11">
        <v>0</v>
      </c>
      <c r="L85" s="12">
        <f t="shared" si="11"/>
        <v>0</v>
      </c>
      <c r="M85" s="22"/>
      <c r="N85" s="22"/>
      <c r="O85" s="22"/>
      <c r="P85" s="22"/>
      <c r="Q85" s="22"/>
      <c r="R85" s="177">
        <v>50</v>
      </c>
      <c r="S85" s="14">
        <f t="shared" si="4"/>
        <v>5.8479532163742682</v>
      </c>
      <c r="T85" s="15"/>
      <c r="U85" s="137"/>
      <c r="V85" s="137"/>
      <c r="W85" s="16">
        <v>0</v>
      </c>
      <c r="X85" s="17">
        <f t="shared" si="6"/>
        <v>0</v>
      </c>
      <c r="Y85" s="182">
        <f t="shared" si="7"/>
        <v>51.097953216374265</v>
      </c>
      <c r="Z85" s="25"/>
    </row>
  </sheetData>
  <sortState ref="A14:Z64">
    <sortCondition descending="1" ref="Y14:Y64"/>
  </sortState>
  <mergeCells count="29">
    <mergeCell ref="M11:P11"/>
    <mergeCell ref="R11:R12"/>
    <mergeCell ref="A3:Q3"/>
    <mergeCell ref="A6:Q6"/>
    <mergeCell ref="T9:X9"/>
    <mergeCell ref="A10:D10"/>
    <mergeCell ref="E10:F10"/>
    <mergeCell ref="G10:L10"/>
    <mergeCell ref="M10:S10"/>
    <mergeCell ref="M9:S9"/>
    <mergeCell ref="G9:L9"/>
    <mergeCell ref="E9:F9"/>
    <mergeCell ref="A9:D9"/>
    <mergeCell ref="Y8:Y12"/>
    <mergeCell ref="E8:X8"/>
    <mergeCell ref="A8:D8"/>
    <mergeCell ref="K11:K12"/>
    <mergeCell ref="G11:J11"/>
    <mergeCell ref="F11:F12"/>
    <mergeCell ref="E11:E12"/>
    <mergeCell ref="A11:D11"/>
    <mergeCell ref="S11:S12"/>
    <mergeCell ref="T11:T12"/>
    <mergeCell ref="U11:U12"/>
    <mergeCell ref="V11:V12"/>
    <mergeCell ref="W11:W12"/>
    <mergeCell ref="X11:X12"/>
    <mergeCell ref="Q11:Q12"/>
    <mergeCell ref="L11:L12"/>
  </mergeCells>
  <printOptions horizontalCentered="1"/>
  <pageMargins left="0.15748031496062992" right="0.19685039370078741" top="0.47244094488188981" bottom="0.43307086614173229" header="0.31496062992125984" footer="0.31496062992125984"/>
  <pageSetup paperSize="9" scale="49" orientation="landscape" r:id="rId1"/>
  <headerFooter>
    <oddHeader>&amp;R&amp;"-,Bold"LAMPIRAN 2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view="pageBreakPreview" zoomScale="60" zoomScaleNormal="68" workbookViewId="0">
      <selection activeCell="K16" sqref="K16"/>
    </sheetView>
  </sheetViews>
  <sheetFormatPr defaultRowHeight="20.25" x14ac:dyDescent="0.3"/>
  <cols>
    <col min="1" max="1" width="9.42578125" style="121" bestFit="1" customWidth="1"/>
    <col min="2" max="2" width="7.140625" style="121" customWidth="1"/>
    <col min="3" max="3" width="44.85546875" style="90" customWidth="1"/>
    <col min="4" max="4" width="11" style="90" customWidth="1"/>
    <col min="5" max="5" width="9.42578125" style="82" bestFit="1" customWidth="1"/>
    <col min="6" max="6" width="10.7109375" style="82" bestFit="1" customWidth="1"/>
    <col min="7" max="10" width="9.42578125" style="82" bestFit="1" customWidth="1"/>
    <col min="11" max="11" width="9.28515625" style="521" bestFit="1" customWidth="1"/>
    <col min="12" max="12" width="9.140625" style="82"/>
    <col min="13" max="16" width="9.42578125" style="82" bestFit="1" customWidth="1"/>
    <col min="17" max="17" width="13.140625" style="82" customWidth="1"/>
    <col min="18" max="18" width="9.28515625" style="521" bestFit="1" customWidth="1"/>
    <col min="19" max="19" width="9.140625" style="82"/>
    <col min="20" max="20" width="9.42578125" style="82" bestFit="1" customWidth="1"/>
    <col min="21" max="22" width="9.140625" style="82"/>
    <col min="23" max="23" width="9.140625" style="521"/>
    <col min="24" max="24" width="9.140625" style="82"/>
    <col min="25" max="25" width="18.140625" style="82" customWidth="1"/>
    <col min="26" max="26" width="12.7109375" style="194" customWidth="1"/>
    <col min="27" max="16384" width="9.140625" style="82"/>
  </cols>
  <sheetData>
    <row r="1" spans="1:29" x14ac:dyDescent="0.3">
      <c r="R1" s="291"/>
      <c r="S1" s="108"/>
      <c r="T1" s="108"/>
      <c r="U1" s="79"/>
      <c r="V1" s="79"/>
      <c r="X1" s="774" t="s">
        <v>88</v>
      </c>
      <c r="Y1" s="774"/>
    </row>
    <row r="2" spans="1:29" s="93" customFormat="1" ht="20.25" customHeight="1" x14ac:dyDescent="0.25">
      <c r="A2" s="648" t="s">
        <v>147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96"/>
      <c r="S2" s="96"/>
      <c r="T2" s="96"/>
      <c r="U2" s="95"/>
      <c r="V2" s="95"/>
      <c r="W2" s="96"/>
      <c r="X2" s="96"/>
      <c r="Y2" s="183"/>
      <c r="Z2" s="194"/>
    </row>
    <row r="3" spans="1:29" s="93" customFormat="1" x14ac:dyDescent="0.25">
      <c r="A3" s="109" t="s">
        <v>148</v>
      </c>
      <c r="B3" s="128"/>
      <c r="C3" s="11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96"/>
      <c r="S3" s="96"/>
      <c r="T3" s="96"/>
      <c r="U3" s="95"/>
      <c r="V3" s="95"/>
      <c r="W3" s="96"/>
      <c r="X3" s="96"/>
      <c r="Y3" s="183"/>
      <c r="Z3" s="194"/>
    </row>
    <row r="4" spans="1:29" x14ac:dyDescent="0.3">
      <c r="A4" s="96"/>
      <c r="B4" s="96"/>
      <c r="C4" s="91"/>
      <c r="D4" s="91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79"/>
      <c r="V4" s="79"/>
      <c r="W4" s="85"/>
      <c r="X4" s="85"/>
      <c r="Y4" s="79"/>
    </row>
    <row r="5" spans="1:29" s="505" customFormat="1" ht="21" x14ac:dyDescent="0.35">
      <c r="A5" s="720" t="s">
        <v>162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285"/>
      <c r="S5" s="285"/>
      <c r="T5" s="285"/>
      <c r="U5" s="504"/>
      <c r="V5" s="504"/>
      <c r="W5" s="285"/>
      <c r="X5" s="285"/>
      <c r="Y5" s="504"/>
      <c r="Z5" s="194"/>
    </row>
    <row r="6" spans="1:29" ht="21" thickBot="1" x14ac:dyDescent="0.35">
      <c r="A6" s="96"/>
      <c r="B6" s="96"/>
      <c r="C6" s="98"/>
      <c r="D6" s="98"/>
      <c r="E6" s="98"/>
      <c r="F6" s="98"/>
      <c r="G6" s="98"/>
      <c r="H6" s="98"/>
      <c r="I6" s="98"/>
      <c r="J6" s="98"/>
      <c r="K6" s="292"/>
      <c r="L6" s="98"/>
      <c r="M6" s="98"/>
      <c r="N6" s="98"/>
      <c r="O6" s="98"/>
      <c r="P6" s="98"/>
      <c r="Q6" s="98"/>
      <c r="R6" s="292"/>
      <c r="S6" s="98"/>
      <c r="T6" s="98"/>
      <c r="U6" s="79"/>
      <c r="V6" s="79"/>
      <c r="W6" s="292"/>
      <c r="X6" s="98"/>
      <c r="Y6" s="79"/>
    </row>
    <row r="7" spans="1:29" ht="15.75" customHeight="1" x14ac:dyDescent="0.3">
      <c r="A7" s="775" t="s">
        <v>1</v>
      </c>
      <c r="B7" s="776"/>
      <c r="C7" s="776"/>
      <c r="D7" s="777"/>
      <c r="E7" s="724" t="s">
        <v>2</v>
      </c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2"/>
      <c r="Y7" s="752" t="s">
        <v>29</v>
      </c>
    </row>
    <row r="8" spans="1:29" x14ac:dyDescent="0.3">
      <c r="A8" s="769" t="s">
        <v>3</v>
      </c>
      <c r="B8" s="770"/>
      <c r="C8" s="770"/>
      <c r="D8" s="771"/>
      <c r="E8" s="653" t="s">
        <v>4</v>
      </c>
      <c r="F8" s="654"/>
      <c r="G8" s="713" t="s">
        <v>5</v>
      </c>
      <c r="H8" s="714"/>
      <c r="I8" s="714"/>
      <c r="J8" s="714"/>
      <c r="K8" s="714"/>
      <c r="L8" s="715"/>
      <c r="M8" s="707" t="s">
        <v>6</v>
      </c>
      <c r="N8" s="708"/>
      <c r="O8" s="708"/>
      <c r="P8" s="708"/>
      <c r="Q8" s="708"/>
      <c r="R8" s="708"/>
      <c r="S8" s="709"/>
      <c r="T8" s="733" t="s">
        <v>7</v>
      </c>
      <c r="U8" s="734"/>
      <c r="V8" s="734"/>
      <c r="W8" s="734"/>
      <c r="X8" s="734"/>
      <c r="Y8" s="753"/>
    </row>
    <row r="9" spans="1:29" x14ac:dyDescent="0.3">
      <c r="A9" s="769" t="s">
        <v>8</v>
      </c>
      <c r="B9" s="770"/>
      <c r="C9" s="770"/>
      <c r="D9" s="771"/>
      <c r="E9" s="653">
        <v>100</v>
      </c>
      <c r="F9" s="654"/>
      <c r="G9" s="713"/>
      <c r="H9" s="714"/>
      <c r="I9" s="714"/>
      <c r="J9" s="714"/>
      <c r="K9" s="714"/>
      <c r="L9" s="715"/>
      <c r="M9" s="716"/>
      <c r="N9" s="717"/>
      <c r="O9" s="717"/>
      <c r="P9" s="717"/>
      <c r="Q9" s="717"/>
      <c r="R9" s="717"/>
      <c r="S9" s="718"/>
      <c r="T9" s="59"/>
      <c r="U9" s="60"/>
      <c r="V9" s="61"/>
      <c r="W9" s="62"/>
      <c r="X9" s="62"/>
      <c r="Y9" s="753"/>
    </row>
    <row r="10" spans="1:29" ht="15.75" customHeight="1" x14ac:dyDescent="0.3">
      <c r="A10" s="769" t="s">
        <v>9</v>
      </c>
      <c r="B10" s="770"/>
      <c r="C10" s="770"/>
      <c r="D10" s="771"/>
      <c r="E10" s="729" t="s">
        <v>10</v>
      </c>
      <c r="F10" s="731" t="s">
        <v>11</v>
      </c>
      <c r="G10" s="713" t="s">
        <v>12</v>
      </c>
      <c r="H10" s="714"/>
      <c r="I10" s="714"/>
      <c r="J10" s="715"/>
      <c r="K10" s="617" t="s">
        <v>13</v>
      </c>
      <c r="L10" s="617" t="s">
        <v>11</v>
      </c>
      <c r="M10" s="707" t="s">
        <v>14</v>
      </c>
      <c r="N10" s="708"/>
      <c r="O10" s="708"/>
      <c r="P10" s="709"/>
      <c r="Q10" s="641" t="s">
        <v>36</v>
      </c>
      <c r="R10" s="646" t="s">
        <v>13</v>
      </c>
      <c r="S10" s="646" t="s">
        <v>11</v>
      </c>
      <c r="T10" s="631" t="s">
        <v>15</v>
      </c>
      <c r="U10" s="633" t="s">
        <v>16</v>
      </c>
      <c r="V10" s="635" t="s">
        <v>17</v>
      </c>
      <c r="W10" s="637" t="s">
        <v>13</v>
      </c>
      <c r="X10" s="772" t="s">
        <v>11</v>
      </c>
      <c r="Y10" s="753"/>
    </row>
    <row r="11" spans="1:29" ht="167.25" x14ac:dyDescent="0.3">
      <c r="A11" s="86" t="s">
        <v>18</v>
      </c>
      <c r="B11" s="87" t="s">
        <v>30</v>
      </c>
      <c r="C11" s="88" t="s">
        <v>19</v>
      </c>
      <c r="D11" s="89" t="s">
        <v>20</v>
      </c>
      <c r="E11" s="730"/>
      <c r="F11" s="732"/>
      <c r="G11" s="49" t="s">
        <v>21</v>
      </c>
      <c r="H11" s="49" t="s">
        <v>46</v>
      </c>
      <c r="I11" s="49" t="s">
        <v>23</v>
      </c>
      <c r="J11" s="49" t="s">
        <v>24</v>
      </c>
      <c r="K11" s="618"/>
      <c r="L11" s="618"/>
      <c r="M11" s="50" t="s">
        <v>21</v>
      </c>
      <c r="N11" s="50" t="s">
        <v>25</v>
      </c>
      <c r="O11" s="50" t="s">
        <v>23</v>
      </c>
      <c r="P11" s="50" t="s">
        <v>24</v>
      </c>
      <c r="Q11" s="642"/>
      <c r="R11" s="647"/>
      <c r="S11" s="647"/>
      <c r="T11" s="632"/>
      <c r="U11" s="634"/>
      <c r="V11" s="636"/>
      <c r="W11" s="638"/>
      <c r="X11" s="773"/>
      <c r="Y11" s="754"/>
    </row>
    <row r="12" spans="1:29" ht="27.75" customHeight="1" thickBot="1" x14ac:dyDescent="0.35">
      <c r="A12" s="329"/>
      <c r="B12" s="330"/>
      <c r="C12" s="508"/>
      <c r="D12" s="332"/>
      <c r="E12" s="333"/>
      <c r="F12" s="334" t="s">
        <v>31</v>
      </c>
      <c r="G12" s="410"/>
      <c r="H12" s="410"/>
      <c r="I12" s="410"/>
      <c r="J12" s="410"/>
      <c r="K12" s="336"/>
      <c r="L12" s="336" t="s">
        <v>32</v>
      </c>
      <c r="M12" s="280"/>
      <c r="N12" s="280"/>
      <c r="O12" s="280"/>
      <c r="P12" s="280"/>
      <c r="Q12" s="337"/>
      <c r="R12" s="337"/>
      <c r="S12" s="337" t="s">
        <v>33</v>
      </c>
      <c r="T12" s="338"/>
      <c r="U12" s="339"/>
      <c r="V12" s="340"/>
      <c r="W12" s="411"/>
      <c r="X12" s="509" t="s">
        <v>34</v>
      </c>
      <c r="Y12" s="439" t="s">
        <v>35</v>
      </c>
    </row>
    <row r="13" spans="1:29" s="163" customFormat="1" ht="54" customHeight="1" x14ac:dyDescent="0.3">
      <c r="A13" s="416"/>
      <c r="B13" s="484"/>
      <c r="C13" s="417"/>
      <c r="D13" s="606"/>
      <c r="E13" s="607"/>
      <c r="F13" s="418"/>
      <c r="G13" s="423"/>
      <c r="H13" s="423"/>
      <c r="I13" s="423"/>
      <c r="J13" s="423"/>
      <c r="K13" s="419"/>
      <c r="L13" s="420"/>
      <c r="M13" s="423"/>
      <c r="N13" s="423"/>
      <c r="O13" s="423"/>
      <c r="P13" s="423"/>
      <c r="Q13" s="423"/>
      <c r="R13" s="421"/>
      <c r="S13" s="422"/>
      <c r="T13" s="423"/>
      <c r="U13" s="423"/>
      <c r="V13" s="423"/>
      <c r="W13" s="523"/>
      <c r="X13" s="424"/>
      <c r="Y13" s="513"/>
      <c r="Z13" s="608"/>
    </row>
    <row r="14" spans="1:29" s="163" customFormat="1" ht="63.75" customHeight="1" x14ac:dyDescent="0.3">
      <c r="A14" s="425"/>
      <c r="B14" s="312"/>
      <c r="C14" s="487"/>
      <c r="D14" s="313"/>
      <c r="E14" s="296"/>
      <c r="F14" s="297"/>
      <c r="G14" s="303"/>
      <c r="H14" s="303"/>
      <c r="I14" s="303"/>
      <c r="J14" s="303"/>
      <c r="K14" s="324"/>
      <c r="L14" s="325"/>
      <c r="M14" s="303"/>
      <c r="N14" s="303"/>
      <c r="O14" s="303"/>
      <c r="P14" s="303"/>
      <c r="Q14" s="303"/>
      <c r="R14" s="300"/>
      <c r="S14" s="301"/>
      <c r="T14" s="303"/>
      <c r="U14" s="303"/>
      <c r="V14" s="303"/>
      <c r="W14" s="307"/>
      <c r="X14" s="402"/>
      <c r="Y14" s="515"/>
      <c r="Z14" s="519"/>
    </row>
    <row r="15" spans="1:29" s="163" customFormat="1" ht="52.5" customHeight="1" x14ac:dyDescent="0.3">
      <c r="A15" s="514"/>
      <c r="B15" s="312"/>
      <c r="C15" s="487"/>
      <c r="D15" s="313"/>
      <c r="E15" s="296"/>
      <c r="F15" s="297"/>
      <c r="G15" s="303"/>
      <c r="H15" s="303"/>
      <c r="I15" s="303"/>
      <c r="J15" s="303"/>
      <c r="K15" s="324"/>
      <c r="L15" s="325"/>
      <c r="M15" s="303"/>
      <c r="N15" s="303"/>
      <c r="O15" s="303"/>
      <c r="P15" s="303"/>
      <c r="Q15" s="303"/>
      <c r="R15" s="300"/>
      <c r="S15" s="301"/>
      <c r="T15" s="303"/>
      <c r="U15" s="303"/>
      <c r="V15" s="303"/>
      <c r="W15" s="307"/>
      <c r="X15" s="402"/>
      <c r="Y15" s="515"/>
      <c r="Z15" s="562"/>
    </row>
    <row r="16" spans="1:29" s="163" customFormat="1" ht="42.75" customHeight="1" x14ac:dyDescent="0.3">
      <c r="A16" s="425"/>
      <c r="B16" s="312"/>
      <c r="C16" s="487"/>
      <c r="D16" s="313"/>
      <c r="E16" s="296"/>
      <c r="F16" s="297"/>
      <c r="G16" s="303"/>
      <c r="H16" s="303"/>
      <c r="I16" s="303"/>
      <c r="J16" s="303"/>
      <c r="K16" s="324"/>
      <c r="L16" s="325"/>
      <c r="M16" s="303"/>
      <c r="N16" s="303"/>
      <c r="O16" s="303"/>
      <c r="P16" s="303"/>
      <c r="Q16" s="303"/>
      <c r="R16" s="300"/>
      <c r="S16" s="301"/>
      <c r="T16" s="303"/>
      <c r="U16" s="303"/>
      <c r="V16" s="303"/>
      <c r="W16" s="307"/>
      <c r="X16" s="402"/>
      <c r="Y16" s="515"/>
      <c r="Z16" s="608"/>
      <c r="AC16" s="512"/>
    </row>
    <row r="17" spans="1:26" s="163" customFormat="1" ht="21" thickBot="1" x14ac:dyDescent="0.35">
      <c r="A17" s="605"/>
      <c r="B17" s="493"/>
      <c r="C17" s="516"/>
      <c r="D17" s="517"/>
      <c r="E17" s="426"/>
      <c r="F17" s="427"/>
      <c r="G17" s="431"/>
      <c r="H17" s="431"/>
      <c r="I17" s="431"/>
      <c r="J17" s="431"/>
      <c r="K17" s="428"/>
      <c r="L17" s="429"/>
      <c r="M17" s="431"/>
      <c r="N17" s="431"/>
      <c r="O17" s="431"/>
      <c r="P17" s="431"/>
      <c r="Q17" s="431"/>
      <c r="R17" s="522"/>
      <c r="S17" s="430"/>
      <c r="T17" s="431"/>
      <c r="U17" s="431"/>
      <c r="V17" s="431"/>
      <c r="W17" s="432"/>
      <c r="X17" s="433"/>
      <c r="Y17" s="518"/>
      <c r="Z17" s="519"/>
    </row>
    <row r="18" spans="1:26" s="163" customFormat="1" x14ac:dyDescent="0.3">
      <c r="A18" s="510"/>
      <c r="B18" s="344"/>
      <c r="C18" s="491"/>
      <c r="D18" s="346"/>
      <c r="E18" s="347"/>
      <c r="F18" s="348"/>
      <c r="G18" s="353"/>
      <c r="H18" s="353"/>
      <c r="I18" s="353"/>
      <c r="J18" s="353"/>
      <c r="K18" s="27"/>
      <c r="L18" s="414"/>
      <c r="M18" s="353"/>
      <c r="N18" s="353"/>
      <c r="O18" s="353"/>
      <c r="P18" s="353"/>
      <c r="Q18" s="353"/>
      <c r="R18" s="281"/>
      <c r="S18" s="351"/>
      <c r="T18" s="353"/>
      <c r="U18" s="353"/>
      <c r="V18" s="353"/>
      <c r="W18" s="57"/>
      <c r="X18" s="415"/>
      <c r="Y18" s="511"/>
      <c r="Z18" s="520"/>
    </row>
    <row r="19" spans="1:26" s="163" customFormat="1" x14ac:dyDescent="0.3">
      <c r="A19" s="80"/>
      <c r="B19" s="78"/>
      <c r="C19" s="41"/>
      <c r="D19" s="65"/>
      <c r="E19" s="66"/>
      <c r="F19" s="67"/>
      <c r="G19" s="72"/>
      <c r="H19" s="72"/>
      <c r="I19" s="72"/>
      <c r="J19" s="72"/>
      <c r="K19" s="36"/>
      <c r="L19" s="84"/>
      <c r="M19" s="72"/>
      <c r="N19" s="72"/>
      <c r="O19" s="72"/>
      <c r="P19" s="72"/>
      <c r="Q19" s="72"/>
      <c r="R19" s="52"/>
      <c r="S19" s="70"/>
      <c r="T19" s="72"/>
      <c r="U19" s="72"/>
      <c r="V19" s="72"/>
      <c r="W19" s="73"/>
      <c r="X19" s="403"/>
      <c r="Y19" s="506"/>
      <c r="Z19" s="520"/>
    </row>
    <row r="20" spans="1:26" s="163" customFormat="1" x14ac:dyDescent="0.3">
      <c r="A20" s="164"/>
      <c r="B20" s="78"/>
      <c r="C20" s="41"/>
      <c r="D20" s="65"/>
      <c r="E20" s="66"/>
      <c r="F20" s="67"/>
      <c r="G20" s="72"/>
      <c r="H20" s="72"/>
      <c r="I20" s="72"/>
      <c r="J20" s="72"/>
      <c r="K20" s="36"/>
      <c r="L20" s="84"/>
      <c r="M20" s="72"/>
      <c r="N20" s="72"/>
      <c r="O20" s="72"/>
      <c r="P20" s="72"/>
      <c r="Q20" s="72"/>
      <c r="R20" s="52"/>
      <c r="S20" s="70"/>
      <c r="T20" s="72"/>
      <c r="U20" s="72"/>
      <c r="V20" s="72"/>
      <c r="W20" s="73"/>
      <c r="X20" s="403"/>
      <c r="Y20" s="506"/>
      <c r="Z20" s="520"/>
    </row>
    <row r="21" spans="1:26" s="163" customFormat="1" x14ac:dyDescent="0.3">
      <c r="A21" s="80"/>
      <c r="B21" s="166"/>
      <c r="C21" s="41"/>
      <c r="D21" s="42"/>
      <c r="E21" s="66"/>
      <c r="F21" s="67"/>
      <c r="G21" s="72"/>
      <c r="H21" s="72"/>
      <c r="I21" s="72"/>
      <c r="J21" s="72"/>
      <c r="K21" s="36"/>
      <c r="L21" s="84"/>
      <c r="M21" s="72"/>
      <c r="N21" s="72"/>
      <c r="O21" s="72"/>
      <c r="P21" s="72"/>
      <c r="Q21" s="72"/>
      <c r="R21" s="52"/>
      <c r="S21" s="70"/>
      <c r="T21" s="72"/>
      <c r="U21" s="72"/>
      <c r="V21" s="72"/>
      <c r="W21" s="73"/>
      <c r="X21" s="403"/>
      <c r="Y21" s="506"/>
      <c r="Z21" s="520"/>
    </row>
    <row r="22" spans="1:26" s="163" customFormat="1" x14ac:dyDescent="0.3">
      <c r="A22" s="164"/>
      <c r="B22" s="35"/>
      <c r="C22" s="38"/>
      <c r="D22" s="42"/>
      <c r="E22" s="66"/>
      <c r="F22" s="67"/>
      <c r="G22" s="72"/>
      <c r="H22" s="72"/>
      <c r="I22" s="72"/>
      <c r="J22" s="72"/>
      <c r="K22" s="36"/>
      <c r="L22" s="84"/>
      <c r="M22" s="72"/>
      <c r="N22" s="72"/>
      <c r="O22" s="72"/>
      <c r="P22" s="72"/>
      <c r="Q22" s="72"/>
      <c r="R22" s="52"/>
      <c r="S22" s="70"/>
      <c r="T22" s="72"/>
      <c r="U22" s="72"/>
      <c r="V22" s="72"/>
      <c r="W22" s="73"/>
      <c r="X22" s="403"/>
      <c r="Y22" s="506"/>
      <c r="Z22" s="520"/>
    </row>
    <row r="23" spans="1:26" s="163" customFormat="1" x14ac:dyDescent="0.3">
      <c r="A23" s="80"/>
      <c r="B23" s="77"/>
      <c r="C23" s="39"/>
      <c r="D23" s="159"/>
      <c r="E23" s="66"/>
      <c r="F23" s="67"/>
      <c r="G23" s="72"/>
      <c r="H23" s="72"/>
      <c r="I23" s="72"/>
      <c r="J23" s="72"/>
      <c r="K23" s="36"/>
      <c r="L23" s="84"/>
      <c r="M23" s="72"/>
      <c r="N23" s="72"/>
      <c r="O23" s="72"/>
      <c r="P23" s="72"/>
      <c r="Q23" s="72"/>
      <c r="R23" s="52"/>
      <c r="S23" s="70"/>
      <c r="T23" s="72"/>
      <c r="U23" s="72"/>
      <c r="V23" s="72"/>
      <c r="W23" s="73"/>
      <c r="X23" s="403"/>
      <c r="Y23" s="506"/>
      <c r="Z23" s="520"/>
    </row>
    <row r="24" spans="1:26" s="163" customFormat="1" x14ac:dyDescent="0.3">
      <c r="A24" s="164"/>
      <c r="B24" s="65"/>
      <c r="C24" s="41"/>
      <c r="D24" s="65"/>
      <c r="E24" s="66"/>
      <c r="F24" s="67"/>
      <c r="G24" s="72"/>
      <c r="H24" s="72"/>
      <c r="I24" s="72"/>
      <c r="J24" s="72"/>
      <c r="K24" s="36"/>
      <c r="L24" s="84"/>
      <c r="M24" s="72"/>
      <c r="N24" s="72"/>
      <c r="O24" s="72"/>
      <c r="P24" s="72"/>
      <c r="Q24" s="72"/>
      <c r="R24" s="52"/>
      <c r="S24" s="70"/>
      <c r="T24" s="72"/>
      <c r="U24" s="72"/>
      <c r="V24" s="72"/>
      <c r="W24" s="73"/>
      <c r="X24" s="403"/>
      <c r="Y24" s="506"/>
      <c r="Z24" s="520"/>
    </row>
    <row r="25" spans="1:26" s="163" customFormat="1" x14ac:dyDescent="0.3">
      <c r="A25" s="80"/>
      <c r="B25" s="65"/>
      <c r="C25" s="38"/>
      <c r="D25" s="42"/>
      <c r="E25" s="66"/>
      <c r="F25" s="67"/>
      <c r="G25" s="72"/>
      <c r="H25" s="72"/>
      <c r="I25" s="72"/>
      <c r="J25" s="72"/>
      <c r="K25" s="36"/>
      <c r="L25" s="84"/>
      <c r="M25" s="72"/>
      <c r="N25" s="72"/>
      <c r="O25" s="72"/>
      <c r="P25" s="72"/>
      <c r="Q25" s="72"/>
      <c r="R25" s="52"/>
      <c r="S25" s="70"/>
      <c r="T25" s="72"/>
      <c r="U25" s="72"/>
      <c r="V25" s="72"/>
      <c r="W25" s="73"/>
      <c r="X25" s="403"/>
      <c r="Y25" s="506"/>
      <c r="Z25" s="520"/>
    </row>
    <row r="26" spans="1:26" s="163" customFormat="1" x14ac:dyDescent="0.3">
      <c r="A26" s="164"/>
      <c r="B26" s="35"/>
      <c r="C26" s="38"/>
      <c r="D26" s="42"/>
      <c r="E26" s="66"/>
      <c r="F26" s="67"/>
      <c r="G26" s="72"/>
      <c r="H26" s="72"/>
      <c r="I26" s="72"/>
      <c r="J26" s="72"/>
      <c r="K26" s="36"/>
      <c r="L26" s="84"/>
      <c r="M26" s="72"/>
      <c r="N26" s="72"/>
      <c r="O26" s="72"/>
      <c r="P26" s="72"/>
      <c r="Q26" s="72"/>
      <c r="R26" s="52"/>
      <c r="S26" s="70"/>
      <c r="T26" s="72"/>
      <c r="U26" s="72"/>
      <c r="V26" s="72"/>
      <c r="W26" s="73"/>
      <c r="X26" s="403"/>
      <c r="Y26" s="506"/>
      <c r="Z26" s="520"/>
    </row>
    <row r="27" spans="1:26" s="163" customFormat="1" x14ac:dyDescent="0.3">
      <c r="A27" s="80"/>
      <c r="B27" s="65"/>
      <c r="C27" s="41"/>
      <c r="D27" s="65"/>
      <c r="E27" s="66"/>
      <c r="F27" s="67"/>
      <c r="G27" s="72"/>
      <c r="H27" s="72"/>
      <c r="I27" s="72"/>
      <c r="J27" s="72"/>
      <c r="K27" s="36"/>
      <c r="L27" s="84"/>
      <c r="M27" s="72"/>
      <c r="N27" s="72"/>
      <c r="O27" s="72"/>
      <c r="P27" s="72"/>
      <c r="Q27" s="72"/>
      <c r="R27" s="52"/>
      <c r="S27" s="70"/>
      <c r="T27" s="72"/>
      <c r="U27" s="72"/>
      <c r="V27" s="72"/>
      <c r="W27" s="73"/>
      <c r="X27" s="403"/>
      <c r="Y27" s="506"/>
      <c r="Z27" s="520"/>
    </row>
    <row r="28" spans="1:26" s="163" customFormat="1" x14ac:dyDescent="0.3">
      <c r="A28" s="164"/>
      <c r="B28" s="65"/>
      <c r="C28" s="41"/>
      <c r="D28" s="65"/>
      <c r="E28" s="66"/>
      <c r="F28" s="67"/>
      <c r="G28" s="72"/>
      <c r="H28" s="72"/>
      <c r="I28" s="72"/>
      <c r="J28" s="72"/>
      <c r="K28" s="36"/>
      <c r="L28" s="84"/>
      <c r="M28" s="72"/>
      <c r="N28" s="72"/>
      <c r="O28" s="72"/>
      <c r="P28" s="72"/>
      <c r="Q28" s="72"/>
      <c r="R28" s="52"/>
      <c r="S28" s="70"/>
      <c r="T28" s="72"/>
      <c r="U28" s="72"/>
      <c r="V28" s="72"/>
      <c r="W28" s="73"/>
      <c r="X28" s="403"/>
      <c r="Y28" s="506"/>
      <c r="Z28" s="520"/>
    </row>
    <row r="29" spans="1:26" s="163" customFormat="1" x14ac:dyDescent="0.3">
      <c r="A29" s="80"/>
      <c r="B29" s="75"/>
      <c r="C29" s="38"/>
      <c r="D29" s="160"/>
      <c r="E29" s="66"/>
      <c r="F29" s="67"/>
      <c r="G29" s="72"/>
      <c r="H29" s="72"/>
      <c r="I29" s="72"/>
      <c r="J29" s="72"/>
      <c r="K29" s="36"/>
      <c r="L29" s="84"/>
      <c r="M29" s="72"/>
      <c r="N29" s="72"/>
      <c r="O29" s="72"/>
      <c r="P29" s="72"/>
      <c r="Q29" s="72"/>
      <c r="R29" s="52"/>
      <c r="S29" s="70"/>
      <c r="T29" s="72"/>
      <c r="U29" s="72"/>
      <c r="V29" s="72"/>
      <c r="W29" s="73"/>
      <c r="X29" s="403"/>
      <c r="Y29" s="506"/>
      <c r="Z29" s="520"/>
    </row>
    <row r="30" spans="1:26" s="163" customFormat="1" x14ac:dyDescent="0.3">
      <c r="A30" s="164"/>
      <c r="B30" s="77"/>
      <c r="C30" s="38"/>
      <c r="D30" s="160"/>
      <c r="E30" s="66"/>
      <c r="F30" s="67"/>
      <c r="G30" s="72"/>
      <c r="H30" s="72"/>
      <c r="I30" s="72"/>
      <c r="J30" s="72"/>
      <c r="K30" s="36"/>
      <c r="L30" s="84"/>
      <c r="M30" s="72"/>
      <c r="N30" s="72"/>
      <c r="O30" s="72"/>
      <c r="P30" s="72"/>
      <c r="Q30" s="72"/>
      <c r="R30" s="52"/>
      <c r="S30" s="70"/>
      <c r="T30" s="72"/>
      <c r="U30" s="72"/>
      <c r="V30" s="72"/>
      <c r="W30" s="73"/>
      <c r="X30" s="403"/>
      <c r="Y30" s="506"/>
      <c r="Z30" s="520"/>
    </row>
    <row r="31" spans="1:26" s="163" customFormat="1" x14ac:dyDescent="0.3">
      <c r="A31" s="80"/>
      <c r="B31" s="78"/>
      <c r="C31" s="41"/>
      <c r="D31" s="65"/>
      <c r="E31" s="66"/>
      <c r="F31" s="67"/>
      <c r="G31" s="72"/>
      <c r="H31" s="72"/>
      <c r="I31" s="72"/>
      <c r="J31" s="72"/>
      <c r="K31" s="36"/>
      <c r="L31" s="84"/>
      <c r="M31" s="72"/>
      <c r="N31" s="72"/>
      <c r="O31" s="72"/>
      <c r="P31" s="72"/>
      <c r="Q31" s="72"/>
      <c r="R31" s="52"/>
      <c r="S31" s="70"/>
      <c r="T31" s="72"/>
      <c r="U31" s="72"/>
      <c r="V31" s="72"/>
      <c r="W31" s="73"/>
      <c r="X31" s="403"/>
      <c r="Y31" s="506"/>
      <c r="Z31" s="520"/>
    </row>
    <row r="32" spans="1:26" s="163" customFormat="1" x14ac:dyDescent="0.3">
      <c r="A32" s="164"/>
      <c r="B32" s="77"/>
      <c r="C32" s="38"/>
      <c r="D32" s="160"/>
      <c r="E32" s="66"/>
      <c r="F32" s="67"/>
      <c r="G32" s="72"/>
      <c r="H32" s="72"/>
      <c r="I32" s="72"/>
      <c r="J32" s="72"/>
      <c r="K32" s="36"/>
      <c r="L32" s="84"/>
      <c r="M32" s="72"/>
      <c r="N32" s="72"/>
      <c r="O32" s="72"/>
      <c r="P32" s="72"/>
      <c r="Q32" s="72"/>
      <c r="R32" s="52"/>
      <c r="S32" s="70"/>
      <c r="T32" s="72"/>
      <c r="U32" s="72"/>
      <c r="V32" s="72"/>
      <c r="W32" s="73"/>
      <c r="X32" s="403"/>
      <c r="Y32" s="506"/>
      <c r="Z32" s="520"/>
    </row>
    <row r="33" spans="1:26" s="163" customFormat="1" x14ac:dyDescent="0.3">
      <c r="A33" s="80"/>
      <c r="B33" s="78"/>
      <c r="C33" s="41"/>
      <c r="D33" s="65"/>
      <c r="E33" s="66"/>
      <c r="F33" s="67"/>
      <c r="G33" s="72"/>
      <c r="H33" s="72"/>
      <c r="I33" s="72"/>
      <c r="J33" s="72"/>
      <c r="K33" s="36"/>
      <c r="L33" s="84"/>
      <c r="M33" s="72"/>
      <c r="N33" s="72"/>
      <c r="O33" s="72"/>
      <c r="P33" s="72"/>
      <c r="Q33" s="72"/>
      <c r="R33" s="52"/>
      <c r="S33" s="70"/>
      <c r="T33" s="72"/>
      <c r="U33" s="72"/>
      <c r="V33" s="72"/>
      <c r="W33" s="73"/>
      <c r="X33" s="403"/>
      <c r="Y33" s="506"/>
      <c r="Z33" s="520"/>
    </row>
    <row r="34" spans="1:26" s="163" customFormat="1" x14ac:dyDescent="0.3">
      <c r="A34" s="164"/>
      <c r="B34" s="65"/>
      <c r="C34" s="38"/>
      <c r="D34" s="159"/>
      <c r="E34" s="66"/>
      <c r="F34" s="67"/>
      <c r="G34" s="72"/>
      <c r="H34" s="72"/>
      <c r="I34" s="72"/>
      <c r="J34" s="72"/>
      <c r="K34" s="36"/>
      <c r="L34" s="84"/>
      <c r="M34" s="72"/>
      <c r="N34" s="72"/>
      <c r="O34" s="72"/>
      <c r="P34" s="72"/>
      <c r="Q34" s="72"/>
      <c r="R34" s="52"/>
      <c r="S34" s="70"/>
      <c r="T34" s="72"/>
      <c r="U34" s="72"/>
      <c r="V34" s="72"/>
      <c r="W34" s="73"/>
      <c r="X34" s="403"/>
      <c r="Y34" s="506"/>
      <c r="Z34" s="520"/>
    </row>
    <row r="35" spans="1:26" s="163" customFormat="1" x14ac:dyDescent="0.3">
      <c r="A35" s="80"/>
      <c r="B35" s="77"/>
      <c r="C35" s="38"/>
      <c r="D35" s="160"/>
      <c r="E35" s="66"/>
      <c r="F35" s="67"/>
      <c r="G35" s="72"/>
      <c r="H35" s="72"/>
      <c r="I35" s="72"/>
      <c r="J35" s="72"/>
      <c r="K35" s="36"/>
      <c r="L35" s="84"/>
      <c r="M35" s="72"/>
      <c r="N35" s="72"/>
      <c r="O35" s="72"/>
      <c r="P35" s="72"/>
      <c r="Q35" s="72"/>
      <c r="R35" s="52"/>
      <c r="S35" s="70"/>
      <c r="T35" s="72"/>
      <c r="U35" s="72"/>
      <c r="V35" s="72"/>
      <c r="W35" s="73"/>
      <c r="X35" s="403"/>
      <c r="Y35" s="506"/>
      <c r="Z35" s="520"/>
    </row>
    <row r="36" spans="1:26" s="163" customFormat="1" x14ac:dyDescent="0.3">
      <c r="A36" s="164"/>
      <c r="B36" s="65"/>
      <c r="C36" s="38"/>
      <c r="D36" s="159"/>
      <c r="E36" s="66"/>
      <c r="F36" s="67"/>
      <c r="G36" s="72"/>
      <c r="H36" s="72"/>
      <c r="I36" s="72"/>
      <c r="J36" s="72"/>
      <c r="K36" s="36"/>
      <c r="L36" s="84"/>
      <c r="M36" s="72"/>
      <c r="N36" s="72"/>
      <c r="O36" s="72"/>
      <c r="P36" s="72"/>
      <c r="Q36" s="72"/>
      <c r="R36" s="52"/>
      <c r="S36" s="70"/>
      <c r="T36" s="72"/>
      <c r="U36" s="72"/>
      <c r="V36" s="72"/>
      <c r="W36" s="73"/>
      <c r="X36" s="403"/>
      <c r="Y36" s="506"/>
      <c r="Z36" s="520"/>
    </row>
    <row r="37" spans="1:26" s="163" customFormat="1" x14ac:dyDescent="0.3">
      <c r="A37" s="80"/>
      <c r="B37" s="77"/>
      <c r="C37" s="39"/>
      <c r="D37" s="159"/>
      <c r="E37" s="66"/>
      <c r="F37" s="67"/>
      <c r="G37" s="72"/>
      <c r="H37" s="72"/>
      <c r="I37" s="72"/>
      <c r="J37" s="72"/>
      <c r="K37" s="36"/>
      <c r="L37" s="84"/>
      <c r="M37" s="72"/>
      <c r="N37" s="72"/>
      <c r="O37" s="72"/>
      <c r="P37" s="72"/>
      <c r="Q37" s="72"/>
      <c r="R37" s="52"/>
      <c r="S37" s="70"/>
      <c r="T37" s="72"/>
      <c r="U37" s="72"/>
      <c r="V37" s="72"/>
      <c r="W37" s="73"/>
      <c r="X37" s="403"/>
      <c r="Y37" s="506"/>
      <c r="Z37" s="520"/>
    </row>
    <row r="38" spans="1:26" s="163" customFormat="1" x14ac:dyDescent="0.3">
      <c r="A38" s="164"/>
      <c r="B38" s="78"/>
      <c r="C38" s="41"/>
      <c r="D38" s="65"/>
      <c r="E38" s="66"/>
      <c r="F38" s="67"/>
      <c r="G38" s="72"/>
      <c r="H38" s="72"/>
      <c r="I38" s="72"/>
      <c r="J38" s="72"/>
      <c r="K38" s="36"/>
      <c r="L38" s="84"/>
      <c r="M38" s="72"/>
      <c r="N38" s="72"/>
      <c r="O38" s="72"/>
      <c r="P38" s="72"/>
      <c r="Q38" s="72"/>
      <c r="R38" s="52"/>
      <c r="S38" s="70"/>
      <c r="T38" s="72"/>
      <c r="U38" s="72"/>
      <c r="V38" s="72"/>
      <c r="W38" s="73"/>
      <c r="X38" s="403"/>
      <c r="Y38" s="506"/>
      <c r="Z38" s="520"/>
    </row>
    <row r="39" spans="1:26" s="163" customFormat="1" x14ac:dyDescent="0.3">
      <c r="A39" s="80"/>
      <c r="B39" s="75"/>
      <c r="C39" s="38"/>
      <c r="D39" s="160"/>
      <c r="E39" s="66"/>
      <c r="F39" s="67"/>
      <c r="G39" s="72"/>
      <c r="H39" s="72"/>
      <c r="I39" s="72"/>
      <c r="J39" s="72"/>
      <c r="K39" s="36"/>
      <c r="L39" s="84"/>
      <c r="M39" s="72"/>
      <c r="N39" s="72"/>
      <c r="O39" s="72"/>
      <c r="P39" s="72"/>
      <c r="Q39" s="72"/>
      <c r="R39" s="52"/>
      <c r="S39" s="70"/>
      <c r="T39" s="72"/>
      <c r="U39" s="72"/>
      <c r="V39" s="72"/>
      <c r="W39" s="73"/>
      <c r="X39" s="403"/>
      <c r="Y39" s="506"/>
      <c r="Z39" s="520"/>
    </row>
    <row r="40" spans="1:26" s="163" customFormat="1" x14ac:dyDescent="0.3">
      <c r="A40" s="164"/>
      <c r="B40" s="65"/>
      <c r="C40" s="41"/>
      <c r="D40" s="65"/>
      <c r="E40" s="66"/>
      <c r="F40" s="67"/>
      <c r="G40" s="72"/>
      <c r="H40" s="72"/>
      <c r="I40" s="72"/>
      <c r="J40" s="72"/>
      <c r="K40" s="36"/>
      <c r="L40" s="84"/>
      <c r="M40" s="72"/>
      <c r="N40" s="72"/>
      <c r="O40" s="72"/>
      <c r="P40" s="72"/>
      <c r="Q40" s="72"/>
      <c r="R40" s="52"/>
      <c r="S40" s="70"/>
      <c r="T40" s="72"/>
      <c r="U40" s="72"/>
      <c r="V40" s="72"/>
      <c r="W40" s="73"/>
      <c r="X40" s="403"/>
      <c r="Y40" s="506"/>
      <c r="Z40" s="520"/>
    </row>
    <row r="41" spans="1:26" s="163" customFormat="1" x14ac:dyDescent="0.3">
      <c r="A41" s="80"/>
      <c r="B41" s="35"/>
      <c r="C41" s="38"/>
      <c r="D41" s="42"/>
      <c r="E41" s="66"/>
      <c r="F41" s="67"/>
      <c r="G41" s="72"/>
      <c r="H41" s="72"/>
      <c r="I41" s="72"/>
      <c r="J41" s="72"/>
      <c r="K41" s="36"/>
      <c r="L41" s="84"/>
      <c r="M41" s="72"/>
      <c r="N41" s="72"/>
      <c r="O41" s="72"/>
      <c r="P41" s="72"/>
      <c r="Q41" s="72"/>
      <c r="R41" s="52"/>
      <c r="S41" s="70"/>
      <c r="T41" s="72"/>
      <c r="U41" s="72"/>
      <c r="V41" s="72"/>
      <c r="W41" s="73"/>
      <c r="X41" s="403"/>
      <c r="Y41" s="506"/>
      <c r="Z41" s="520"/>
    </row>
    <row r="42" spans="1:26" s="163" customFormat="1" x14ac:dyDescent="0.3">
      <c r="A42" s="164"/>
      <c r="B42" s="35"/>
      <c r="C42" s="38"/>
      <c r="D42" s="42"/>
      <c r="E42" s="66"/>
      <c r="F42" s="67"/>
      <c r="G42" s="72"/>
      <c r="H42" s="72"/>
      <c r="I42" s="72"/>
      <c r="J42" s="72"/>
      <c r="K42" s="36"/>
      <c r="L42" s="84"/>
      <c r="M42" s="72"/>
      <c r="N42" s="72"/>
      <c r="O42" s="72"/>
      <c r="P42" s="72"/>
      <c r="Q42" s="72"/>
      <c r="R42" s="52"/>
      <c r="S42" s="70"/>
      <c r="T42" s="72"/>
      <c r="U42" s="72"/>
      <c r="V42" s="72"/>
      <c r="W42" s="73"/>
      <c r="X42" s="403"/>
      <c r="Y42" s="506"/>
      <c r="Z42" s="520"/>
    </row>
    <row r="43" spans="1:26" s="163" customFormat="1" x14ac:dyDescent="0.3">
      <c r="A43" s="80"/>
      <c r="B43" s="165"/>
      <c r="C43" s="41"/>
      <c r="D43" s="65"/>
      <c r="E43" s="66"/>
      <c r="F43" s="67"/>
      <c r="G43" s="72"/>
      <c r="H43" s="72"/>
      <c r="I43" s="72"/>
      <c r="J43" s="72"/>
      <c r="K43" s="36"/>
      <c r="L43" s="84"/>
      <c r="M43" s="72"/>
      <c r="N43" s="72"/>
      <c r="O43" s="72"/>
      <c r="P43" s="72"/>
      <c r="Q43" s="72"/>
      <c r="R43" s="52"/>
      <c r="S43" s="70"/>
      <c r="T43" s="72"/>
      <c r="U43" s="72"/>
      <c r="V43" s="72"/>
      <c r="W43" s="73"/>
      <c r="X43" s="403"/>
      <c r="Y43" s="506"/>
      <c r="Z43" s="520"/>
    </row>
    <row r="44" spans="1:26" s="163" customFormat="1" x14ac:dyDescent="0.3">
      <c r="A44" s="164"/>
      <c r="B44" s="35"/>
      <c r="C44" s="38"/>
      <c r="D44" s="42"/>
      <c r="E44" s="66"/>
      <c r="F44" s="67"/>
      <c r="G44" s="72"/>
      <c r="H44" s="72"/>
      <c r="I44" s="72"/>
      <c r="J44" s="72"/>
      <c r="K44" s="36"/>
      <c r="L44" s="84"/>
      <c r="M44" s="72"/>
      <c r="N44" s="72"/>
      <c r="O44" s="72"/>
      <c r="P44" s="72"/>
      <c r="Q44" s="72"/>
      <c r="R44" s="52"/>
      <c r="S44" s="70"/>
      <c r="T44" s="72"/>
      <c r="U44" s="72"/>
      <c r="V44" s="72"/>
      <c r="W44" s="73"/>
      <c r="X44" s="403"/>
      <c r="Y44" s="506"/>
      <c r="Z44" s="520"/>
    </row>
    <row r="45" spans="1:26" s="163" customFormat="1" x14ac:dyDescent="0.3">
      <c r="A45" s="80"/>
      <c r="B45" s="35"/>
      <c r="C45" s="38"/>
      <c r="D45" s="42"/>
      <c r="E45" s="66"/>
      <c r="F45" s="67"/>
      <c r="G45" s="72"/>
      <c r="H45" s="72"/>
      <c r="I45" s="72"/>
      <c r="J45" s="72"/>
      <c r="K45" s="36"/>
      <c r="L45" s="84"/>
      <c r="M45" s="72"/>
      <c r="N45" s="72"/>
      <c r="O45" s="72"/>
      <c r="P45" s="72"/>
      <c r="Q45" s="72"/>
      <c r="R45" s="52"/>
      <c r="S45" s="70"/>
      <c r="T45" s="72"/>
      <c r="U45" s="72"/>
      <c r="V45" s="72"/>
      <c r="W45" s="73"/>
      <c r="X45" s="403"/>
      <c r="Y45" s="506"/>
      <c r="Z45" s="520"/>
    </row>
    <row r="46" spans="1:26" s="163" customFormat="1" ht="21" thickBot="1" x14ac:dyDescent="0.35">
      <c r="A46" s="164"/>
      <c r="B46" s="35"/>
      <c r="C46" s="38"/>
      <c r="D46" s="42"/>
      <c r="E46" s="66"/>
      <c r="F46" s="67"/>
      <c r="G46" s="72"/>
      <c r="H46" s="72"/>
      <c r="I46" s="72"/>
      <c r="J46" s="72"/>
      <c r="K46" s="36"/>
      <c r="L46" s="84"/>
      <c r="M46" s="72"/>
      <c r="N46" s="72"/>
      <c r="O46" s="72"/>
      <c r="P46" s="72"/>
      <c r="Q46" s="72"/>
      <c r="R46" s="52"/>
      <c r="S46" s="70"/>
      <c r="T46" s="72"/>
      <c r="U46" s="72"/>
      <c r="V46" s="72"/>
      <c r="W46" s="73"/>
      <c r="X46" s="403"/>
      <c r="Y46" s="507"/>
      <c r="Z46" s="520"/>
    </row>
  </sheetData>
  <sortState ref="A13:AC17">
    <sortCondition descending="1" ref="Y13:Y17"/>
  </sortState>
  <mergeCells count="30">
    <mergeCell ref="X1:Y1"/>
    <mergeCell ref="A2:Q2"/>
    <mergeCell ref="A5:Q5"/>
    <mergeCell ref="A7:D7"/>
    <mergeCell ref="E7:X7"/>
    <mergeCell ref="Y7:Y11"/>
    <mergeCell ref="A8:D8"/>
    <mergeCell ref="E8:F8"/>
    <mergeCell ref="G8:L8"/>
    <mergeCell ref="M8:S8"/>
    <mergeCell ref="A10:D10"/>
    <mergeCell ref="E10:E11"/>
    <mergeCell ref="F10:F11"/>
    <mergeCell ref="G10:J10"/>
    <mergeCell ref="K10:K11"/>
    <mergeCell ref="T8:X8"/>
    <mergeCell ref="A9:D9"/>
    <mergeCell ref="E9:F9"/>
    <mergeCell ref="G9:L9"/>
    <mergeCell ref="M9:S9"/>
    <mergeCell ref="X10:X11"/>
    <mergeCell ref="L10:L11"/>
    <mergeCell ref="M10:P10"/>
    <mergeCell ref="Q10:Q11"/>
    <mergeCell ref="R10:R11"/>
    <mergeCell ref="S10:S11"/>
    <mergeCell ref="T10:T11"/>
    <mergeCell ref="U10:U11"/>
    <mergeCell ref="V10:V11"/>
    <mergeCell ref="W10:W11"/>
  </mergeCells>
  <printOptions horizontalCentered="1"/>
  <pageMargins left="0.23" right="0.15748031496062992" top="0.55000000000000004" bottom="0.4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zoomScale="60" zoomScaleNormal="60" workbookViewId="0">
      <selection activeCell="A13" sqref="A13"/>
    </sheetView>
  </sheetViews>
  <sheetFormatPr defaultRowHeight="18" x14ac:dyDescent="0.25"/>
  <cols>
    <col min="1" max="1" width="8.140625" style="197" customWidth="1"/>
    <col min="2" max="2" width="9.140625" style="197" customWidth="1"/>
    <col min="3" max="3" width="34.5703125" style="198" customWidth="1"/>
    <col min="4" max="4" width="11.5703125" style="197" customWidth="1"/>
    <col min="5" max="11" width="9.28515625" style="197" bestFit="1" customWidth="1"/>
    <col min="12" max="12" width="9.140625" style="197" customWidth="1"/>
    <col min="13" max="13" width="9.28515625" style="197" bestFit="1" customWidth="1"/>
    <col min="14" max="14" width="9.28515625" style="197" customWidth="1"/>
    <col min="15" max="16" width="9.28515625" style="197" bestFit="1" customWidth="1"/>
    <col min="17" max="17" width="15.5703125" style="197" customWidth="1"/>
    <col min="18" max="18" width="9.28515625" style="197" bestFit="1" customWidth="1"/>
    <col min="19" max="19" width="9.7109375" style="197" bestFit="1" customWidth="1"/>
    <col min="20" max="20" width="9.28515625" style="197" bestFit="1" customWidth="1"/>
    <col min="21" max="22" width="9.140625" style="197"/>
    <col min="23" max="23" width="9.28515625" style="197" bestFit="1" customWidth="1"/>
    <col min="24" max="24" width="9.85546875" style="197" customWidth="1"/>
    <col min="25" max="25" width="18.7109375" style="197" customWidth="1"/>
    <col min="26" max="16384" width="9.140625" style="199"/>
  </cols>
  <sheetData>
    <row r="1" spans="1:25" x14ac:dyDescent="0.25">
      <c r="X1" s="658" t="s">
        <v>85</v>
      </c>
      <c r="Y1" s="658"/>
    </row>
    <row r="2" spans="1:25" x14ac:dyDescent="0.25">
      <c r="A2" s="671" t="s">
        <v>94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200"/>
      <c r="S2" s="200"/>
      <c r="T2" s="200"/>
      <c r="U2" s="201"/>
      <c r="V2" s="201"/>
      <c r="W2" s="200"/>
      <c r="X2" s="200"/>
    </row>
    <row r="3" spans="1:25" x14ac:dyDescent="0.25">
      <c r="A3" s="202" t="s">
        <v>0</v>
      </c>
      <c r="B3" s="202"/>
      <c r="C3" s="203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1"/>
      <c r="V3" s="201"/>
      <c r="W3" s="200"/>
      <c r="X3" s="200"/>
    </row>
    <row r="4" spans="1:25" x14ac:dyDescent="0.25">
      <c r="A4" s="200"/>
      <c r="B4" s="200"/>
      <c r="C4" s="204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1"/>
      <c r="V4" s="201"/>
      <c r="W4" s="200"/>
      <c r="X4" s="200"/>
      <c r="Y4" s="205"/>
    </row>
    <row r="5" spans="1:25" x14ac:dyDescent="0.25">
      <c r="A5" s="671" t="s">
        <v>90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200"/>
      <c r="S5" s="200"/>
      <c r="T5" s="200"/>
      <c r="U5" s="201"/>
      <c r="V5" s="201"/>
      <c r="W5" s="200"/>
      <c r="X5" s="200"/>
    </row>
    <row r="6" spans="1:25" ht="18.75" thickBot="1" x14ac:dyDescent="0.3">
      <c r="A6" s="200"/>
      <c r="B6" s="200"/>
      <c r="C6" s="204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1"/>
      <c r="V6" s="201"/>
      <c r="W6" s="200"/>
      <c r="X6" s="200"/>
    </row>
    <row r="7" spans="1:25" ht="15.75" customHeight="1" x14ac:dyDescent="0.25">
      <c r="A7" s="672" t="s">
        <v>1</v>
      </c>
      <c r="B7" s="673"/>
      <c r="C7" s="673"/>
      <c r="D7" s="674"/>
      <c r="E7" s="675" t="s">
        <v>2</v>
      </c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6"/>
      <c r="Y7" s="687" t="s">
        <v>29</v>
      </c>
    </row>
    <row r="8" spans="1:25" ht="15.75" customHeight="1" x14ac:dyDescent="0.25">
      <c r="A8" s="659" t="s">
        <v>3</v>
      </c>
      <c r="B8" s="660"/>
      <c r="C8" s="660"/>
      <c r="D8" s="661"/>
      <c r="E8" s="680" t="s">
        <v>4</v>
      </c>
      <c r="F8" s="681"/>
      <c r="G8" s="666" t="s">
        <v>5</v>
      </c>
      <c r="H8" s="667"/>
      <c r="I8" s="667"/>
      <c r="J8" s="667"/>
      <c r="K8" s="667"/>
      <c r="L8" s="668"/>
      <c r="M8" s="690" t="s">
        <v>6</v>
      </c>
      <c r="N8" s="691"/>
      <c r="O8" s="691"/>
      <c r="P8" s="691"/>
      <c r="Q8" s="691"/>
      <c r="R8" s="691"/>
      <c r="S8" s="692"/>
      <c r="T8" s="677" t="s">
        <v>7</v>
      </c>
      <c r="U8" s="678"/>
      <c r="V8" s="678"/>
      <c r="W8" s="678"/>
      <c r="X8" s="679"/>
      <c r="Y8" s="688"/>
    </row>
    <row r="9" spans="1:25" x14ac:dyDescent="0.25">
      <c r="A9" s="659" t="s">
        <v>8</v>
      </c>
      <c r="B9" s="660"/>
      <c r="C9" s="660"/>
      <c r="D9" s="661"/>
      <c r="E9" s="680">
        <v>70</v>
      </c>
      <c r="F9" s="681"/>
      <c r="G9" s="666">
        <v>20</v>
      </c>
      <c r="H9" s="667"/>
      <c r="I9" s="667"/>
      <c r="J9" s="667"/>
      <c r="K9" s="667"/>
      <c r="L9" s="668"/>
      <c r="M9" s="682">
        <v>5</v>
      </c>
      <c r="N9" s="683"/>
      <c r="O9" s="683"/>
      <c r="P9" s="683"/>
      <c r="Q9" s="683"/>
      <c r="R9" s="683"/>
      <c r="S9" s="684"/>
      <c r="T9" s="206">
        <v>5</v>
      </c>
      <c r="U9" s="207"/>
      <c r="V9" s="208"/>
      <c r="W9" s="209"/>
      <c r="X9" s="210"/>
      <c r="Y9" s="688"/>
    </row>
    <row r="10" spans="1:25" ht="25.5" customHeight="1" x14ac:dyDescent="0.25">
      <c r="A10" s="659" t="s">
        <v>9</v>
      </c>
      <c r="B10" s="660"/>
      <c r="C10" s="660"/>
      <c r="D10" s="661"/>
      <c r="E10" s="662" t="s">
        <v>10</v>
      </c>
      <c r="F10" s="664" t="s">
        <v>11</v>
      </c>
      <c r="G10" s="666" t="s">
        <v>12</v>
      </c>
      <c r="H10" s="667"/>
      <c r="I10" s="667"/>
      <c r="J10" s="668"/>
      <c r="K10" s="669" t="s">
        <v>39</v>
      </c>
      <c r="L10" s="669" t="s">
        <v>11</v>
      </c>
      <c r="M10" s="690" t="s">
        <v>14</v>
      </c>
      <c r="N10" s="691"/>
      <c r="O10" s="691"/>
      <c r="P10" s="692"/>
      <c r="Q10" s="697" t="s">
        <v>36</v>
      </c>
      <c r="R10" s="699" t="s">
        <v>13</v>
      </c>
      <c r="S10" s="699" t="s">
        <v>11</v>
      </c>
      <c r="T10" s="701" t="s">
        <v>15</v>
      </c>
      <c r="U10" s="703" t="s">
        <v>16</v>
      </c>
      <c r="V10" s="693" t="s">
        <v>17</v>
      </c>
      <c r="W10" s="695" t="s">
        <v>13</v>
      </c>
      <c r="X10" s="685" t="s">
        <v>11</v>
      </c>
      <c r="Y10" s="688"/>
    </row>
    <row r="11" spans="1:25" ht="155.25" customHeight="1" x14ac:dyDescent="0.25">
      <c r="A11" s="211" t="s">
        <v>18</v>
      </c>
      <c r="B11" s="212" t="s">
        <v>30</v>
      </c>
      <c r="C11" s="213" t="s">
        <v>19</v>
      </c>
      <c r="D11" s="214" t="s">
        <v>20</v>
      </c>
      <c r="E11" s="663"/>
      <c r="F11" s="665"/>
      <c r="G11" s="215" t="s">
        <v>21</v>
      </c>
      <c r="H11" s="215" t="s">
        <v>22</v>
      </c>
      <c r="I11" s="215" t="s">
        <v>23</v>
      </c>
      <c r="J11" s="215" t="s">
        <v>24</v>
      </c>
      <c r="K11" s="670"/>
      <c r="L11" s="670"/>
      <c r="M11" s="216" t="s">
        <v>21</v>
      </c>
      <c r="N11" s="216" t="s">
        <v>25</v>
      </c>
      <c r="O11" s="216" t="s">
        <v>23</v>
      </c>
      <c r="P11" s="216" t="s">
        <v>24</v>
      </c>
      <c r="Q11" s="698"/>
      <c r="R11" s="700"/>
      <c r="S11" s="700"/>
      <c r="T11" s="702"/>
      <c r="U11" s="704"/>
      <c r="V11" s="694"/>
      <c r="W11" s="696"/>
      <c r="X11" s="686"/>
      <c r="Y11" s="689"/>
    </row>
    <row r="12" spans="1:25" ht="32.25" customHeight="1" x14ac:dyDescent="0.25">
      <c r="A12" s="211"/>
      <c r="B12" s="217"/>
      <c r="C12" s="218"/>
      <c r="D12" s="214"/>
      <c r="E12" s="219"/>
      <c r="F12" s="220" t="s">
        <v>31</v>
      </c>
      <c r="G12" s="215"/>
      <c r="H12" s="215"/>
      <c r="I12" s="215"/>
      <c r="J12" s="215"/>
      <c r="K12" s="221"/>
      <c r="L12" s="222" t="s">
        <v>32</v>
      </c>
      <c r="M12" s="223"/>
      <c r="N12" s="223"/>
      <c r="O12" s="223"/>
      <c r="P12" s="223"/>
      <c r="Q12" s="224"/>
      <c r="R12" s="224"/>
      <c r="S12" s="224" t="s">
        <v>33</v>
      </c>
      <c r="T12" s="225"/>
      <c r="U12" s="226"/>
      <c r="V12" s="227"/>
      <c r="W12" s="228"/>
      <c r="X12" s="229" t="s">
        <v>34</v>
      </c>
      <c r="Y12" s="230" t="s">
        <v>35</v>
      </c>
    </row>
    <row r="13" spans="1:25" s="201" customFormat="1" ht="37.5" customHeight="1" x14ac:dyDescent="0.25">
      <c r="A13" s="231">
        <v>1</v>
      </c>
      <c r="B13" s="232" t="s">
        <v>44</v>
      </c>
      <c r="C13" s="233" t="s">
        <v>113</v>
      </c>
      <c r="D13" s="234" t="s">
        <v>56</v>
      </c>
      <c r="E13" s="235">
        <v>3.7890000000000001</v>
      </c>
      <c r="F13" s="236">
        <f t="shared" ref="F13:F44" si="0">(E13/4)*70</f>
        <v>66.307500000000005</v>
      </c>
      <c r="G13" s="237">
        <v>152</v>
      </c>
      <c r="H13" s="237">
        <v>16</v>
      </c>
      <c r="I13" s="237">
        <v>0</v>
      </c>
      <c r="J13" s="237">
        <v>28</v>
      </c>
      <c r="K13" s="238">
        <f t="shared" ref="K13:K44" si="1">SUM(G13:J13)</f>
        <v>196</v>
      </c>
      <c r="L13" s="239">
        <f t="shared" ref="L13:L44" si="2">SUM(K13/196*20)</f>
        <v>20</v>
      </c>
      <c r="M13" s="237">
        <v>26</v>
      </c>
      <c r="N13" s="237">
        <v>9</v>
      </c>
      <c r="O13" s="237">
        <v>0</v>
      </c>
      <c r="P13" s="237">
        <v>4</v>
      </c>
      <c r="Q13" s="237">
        <v>96</v>
      </c>
      <c r="R13" s="223">
        <f t="shared" ref="R13:R44" si="3">SUM(M13:Q13)</f>
        <v>135</v>
      </c>
      <c r="S13" s="240">
        <f t="shared" ref="S13:S44" si="4">(R13/374*5)</f>
        <v>1.8048128342245988</v>
      </c>
      <c r="T13" s="241">
        <v>21</v>
      </c>
      <c r="U13" s="242"/>
      <c r="V13" s="242"/>
      <c r="W13" s="243">
        <f t="shared" ref="W13:W44" si="5">T13</f>
        <v>21</v>
      </c>
      <c r="X13" s="244">
        <f t="shared" ref="X13:X44" si="6">(W13/35)*5</f>
        <v>3</v>
      </c>
      <c r="Y13" s="245">
        <f t="shared" ref="Y13:Y44" si="7">SUM(F13,L13,S13,X13)</f>
        <v>91.11231283422461</v>
      </c>
    </row>
    <row r="14" spans="1:25" s="201" customFormat="1" ht="38.25" customHeight="1" x14ac:dyDescent="0.25">
      <c r="A14" s="231">
        <v>2</v>
      </c>
      <c r="B14" s="232" t="s">
        <v>45</v>
      </c>
      <c r="C14" s="233" t="s">
        <v>110</v>
      </c>
      <c r="D14" s="234" t="s">
        <v>61</v>
      </c>
      <c r="E14" s="235">
        <v>3.9359999999999999</v>
      </c>
      <c r="F14" s="236">
        <f t="shared" si="0"/>
        <v>68.88</v>
      </c>
      <c r="G14" s="237">
        <v>18</v>
      </c>
      <c r="H14" s="237">
        <v>102</v>
      </c>
      <c r="I14" s="237">
        <v>40</v>
      </c>
      <c r="J14" s="237">
        <v>0</v>
      </c>
      <c r="K14" s="222">
        <f t="shared" si="1"/>
        <v>160</v>
      </c>
      <c r="L14" s="239">
        <f t="shared" si="2"/>
        <v>16.326530612244898</v>
      </c>
      <c r="M14" s="237">
        <v>12</v>
      </c>
      <c r="N14" s="237">
        <v>73</v>
      </c>
      <c r="O14" s="237">
        <v>18</v>
      </c>
      <c r="P14" s="237">
        <v>12</v>
      </c>
      <c r="Q14" s="237">
        <v>146</v>
      </c>
      <c r="R14" s="223">
        <f t="shared" si="3"/>
        <v>261</v>
      </c>
      <c r="S14" s="240">
        <f t="shared" si="4"/>
        <v>3.4893048128342246</v>
      </c>
      <c r="T14" s="241">
        <v>13</v>
      </c>
      <c r="U14" s="242"/>
      <c r="V14" s="242"/>
      <c r="W14" s="243">
        <f t="shared" si="5"/>
        <v>13</v>
      </c>
      <c r="X14" s="244">
        <f t="shared" si="6"/>
        <v>1.8571428571428572</v>
      </c>
      <c r="Y14" s="245">
        <f t="shared" si="7"/>
        <v>90.552978282221972</v>
      </c>
    </row>
    <row r="15" spans="1:25" s="201" customFormat="1" x14ac:dyDescent="0.25">
      <c r="A15" s="231">
        <v>3</v>
      </c>
      <c r="B15" s="232" t="s">
        <v>45</v>
      </c>
      <c r="C15" s="233" t="s">
        <v>118</v>
      </c>
      <c r="D15" s="234" t="s">
        <v>76</v>
      </c>
      <c r="E15" s="235">
        <v>3.8980000000000001</v>
      </c>
      <c r="F15" s="236">
        <f t="shared" si="0"/>
        <v>68.215000000000003</v>
      </c>
      <c r="G15" s="237">
        <v>28</v>
      </c>
      <c r="H15" s="237">
        <v>42</v>
      </c>
      <c r="I15" s="237">
        <v>66</v>
      </c>
      <c r="J15" s="237">
        <v>12</v>
      </c>
      <c r="K15" s="222">
        <f t="shared" si="1"/>
        <v>148</v>
      </c>
      <c r="L15" s="239">
        <f t="shared" si="2"/>
        <v>15.102040816326529</v>
      </c>
      <c r="M15" s="237">
        <v>13</v>
      </c>
      <c r="N15" s="237">
        <v>136</v>
      </c>
      <c r="O15" s="237">
        <v>21</v>
      </c>
      <c r="P15" s="237">
        <v>16</v>
      </c>
      <c r="Q15" s="237">
        <v>36</v>
      </c>
      <c r="R15" s="223">
        <f t="shared" si="3"/>
        <v>222</v>
      </c>
      <c r="S15" s="240">
        <f t="shared" si="4"/>
        <v>2.9679144385026741</v>
      </c>
      <c r="T15" s="241">
        <v>9</v>
      </c>
      <c r="U15" s="242"/>
      <c r="V15" s="242"/>
      <c r="W15" s="243">
        <f t="shared" si="5"/>
        <v>9</v>
      </c>
      <c r="X15" s="244">
        <f t="shared" si="6"/>
        <v>1.2857142857142856</v>
      </c>
      <c r="Y15" s="245">
        <f t="shared" si="7"/>
        <v>87.570669540543506</v>
      </c>
    </row>
    <row r="16" spans="1:25" s="201" customFormat="1" ht="35.25" customHeight="1" x14ac:dyDescent="0.25">
      <c r="A16" s="231">
        <v>4</v>
      </c>
      <c r="B16" s="232" t="s">
        <v>44</v>
      </c>
      <c r="C16" s="233" t="s">
        <v>145</v>
      </c>
      <c r="D16" s="234" t="s">
        <v>26</v>
      </c>
      <c r="E16" s="235">
        <v>3.95</v>
      </c>
      <c r="F16" s="236">
        <f t="shared" si="0"/>
        <v>69.125</v>
      </c>
      <c r="G16" s="237">
        <v>5</v>
      </c>
      <c r="H16" s="237">
        <v>56</v>
      </c>
      <c r="I16" s="237">
        <v>0</v>
      </c>
      <c r="J16" s="237">
        <v>16</v>
      </c>
      <c r="K16" s="222">
        <f t="shared" si="1"/>
        <v>77</v>
      </c>
      <c r="L16" s="239">
        <f t="shared" si="2"/>
        <v>7.8571428571428568</v>
      </c>
      <c r="M16" s="237">
        <v>42</v>
      </c>
      <c r="N16" s="237">
        <v>193</v>
      </c>
      <c r="O16" s="237">
        <v>3</v>
      </c>
      <c r="P16" s="237">
        <v>71</v>
      </c>
      <c r="Q16" s="237">
        <v>65</v>
      </c>
      <c r="R16" s="246">
        <f t="shared" si="3"/>
        <v>374</v>
      </c>
      <c r="S16" s="240">
        <f t="shared" si="4"/>
        <v>5</v>
      </c>
      <c r="T16" s="241">
        <v>10</v>
      </c>
      <c r="U16" s="242"/>
      <c r="V16" s="242"/>
      <c r="W16" s="243">
        <f t="shared" si="5"/>
        <v>10</v>
      </c>
      <c r="X16" s="244">
        <f t="shared" si="6"/>
        <v>1.4285714285714284</v>
      </c>
      <c r="Y16" s="245">
        <f t="shared" si="7"/>
        <v>83.410714285714292</v>
      </c>
    </row>
    <row r="17" spans="1:25" s="201" customFormat="1" ht="33" customHeight="1" x14ac:dyDescent="0.25">
      <c r="A17" s="231">
        <v>5</v>
      </c>
      <c r="B17" s="232" t="s">
        <v>44</v>
      </c>
      <c r="C17" s="233" t="s">
        <v>119</v>
      </c>
      <c r="D17" s="234" t="s">
        <v>76</v>
      </c>
      <c r="E17" s="235">
        <v>3.8530000000000002</v>
      </c>
      <c r="F17" s="236">
        <f t="shared" si="0"/>
        <v>67.427500000000009</v>
      </c>
      <c r="G17" s="237">
        <v>0</v>
      </c>
      <c r="H17" s="237">
        <v>29</v>
      </c>
      <c r="I17" s="237">
        <v>16</v>
      </c>
      <c r="J17" s="237">
        <v>0</v>
      </c>
      <c r="K17" s="247">
        <f t="shared" si="1"/>
        <v>45</v>
      </c>
      <c r="L17" s="239">
        <f t="shared" si="2"/>
        <v>4.591836734693878</v>
      </c>
      <c r="M17" s="237">
        <v>14</v>
      </c>
      <c r="N17" s="237">
        <v>70</v>
      </c>
      <c r="O17" s="237">
        <v>18</v>
      </c>
      <c r="P17" s="237">
        <v>44</v>
      </c>
      <c r="Q17" s="237">
        <v>42</v>
      </c>
      <c r="R17" s="223">
        <f t="shared" si="3"/>
        <v>188</v>
      </c>
      <c r="S17" s="240">
        <f t="shared" si="4"/>
        <v>2.5133689839572195</v>
      </c>
      <c r="T17" s="241">
        <v>35</v>
      </c>
      <c r="U17" s="242"/>
      <c r="V17" s="242"/>
      <c r="W17" s="248">
        <f t="shared" si="5"/>
        <v>35</v>
      </c>
      <c r="X17" s="249">
        <f t="shared" si="6"/>
        <v>5</v>
      </c>
      <c r="Y17" s="250">
        <f t="shared" si="7"/>
        <v>79.532705718651115</v>
      </c>
    </row>
    <row r="18" spans="1:25" s="201" customFormat="1" ht="39.75" customHeight="1" x14ac:dyDescent="0.25">
      <c r="A18" s="231">
        <v>6</v>
      </c>
      <c r="B18" s="251" t="s">
        <v>45</v>
      </c>
      <c r="C18" s="233" t="s">
        <v>106</v>
      </c>
      <c r="D18" s="252" t="s">
        <v>61</v>
      </c>
      <c r="E18" s="235">
        <v>3.7839999999999998</v>
      </c>
      <c r="F18" s="236">
        <f t="shared" si="0"/>
        <v>66.22</v>
      </c>
      <c r="G18" s="237">
        <v>22</v>
      </c>
      <c r="H18" s="237">
        <v>62</v>
      </c>
      <c r="I18" s="237">
        <v>0</v>
      </c>
      <c r="J18" s="237">
        <v>5</v>
      </c>
      <c r="K18" s="222">
        <f t="shared" si="1"/>
        <v>89</v>
      </c>
      <c r="L18" s="239">
        <f t="shared" si="2"/>
        <v>9.0816326530612237</v>
      </c>
      <c r="M18" s="237">
        <v>0</v>
      </c>
      <c r="N18" s="237">
        <v>71</v>
      </c>
      <c r="O18" s="237">
        <v>0</v>
      </c>
      <c r="P18" s="237">
        <v>8</v>
      </c>
      <c r="Q18" s="237">
        <v>22</v>
      </c>
      <c r="R18" s="223">
        <f t="shared" si="3"/>
        <v>101</v>
      </c>
      <c r="S18" s="240">
        <f t="shared" si="4"/>
        <v>1.3502673796791445</v>
      </c>
      <c r="T18" s="241">
        <v>13</v>
      </c>
      <c r="U18" s="242"/>
      <c r="V18" s="242"/>
      <c r="W18" s="243">
        <f t="shared" si="5"/>
        <v>13</v>
      </c>
      <c r="X18" s="244">
        <f t="shared" si="6"/>
        <v>1.8571428571428572</v>
      </c>
      <c r="Y18" s="245">
        <f t="shared" si="7"/>
        <v>78.509042889883219</v>
      </c>
    </row>
    <row r="19" spans="1:25" s="201" customFormat="1" ht="40.5" customHeight="1" x14ac:dyDescent="0.25">
      <c r="A19" s="231">
        <v>7</v>
      </c>
      <c r="B19" s="232" t="s">
        <v>45</v>
      </c>
      <c r="C19" s="233" t="s">
        <v>114</v>
      </c>
      <c r="D19" s="234" t="s">
        <v>56</v>
      </c>
      <c r="E19" s="235">
        <v>3.77</v>
      </c>
      <c r="F19" s="236">
        <f t="shared" si="0"/>
        <v>65.974999999999994</v>
      </c>
      <c r="G19" s="237">
        <v>0</v>
      </c>
      <c r="H19" s="237">
        <v>45</v>
      </c>
      <c r="I19" s="237">
        <v>22</v>
      </c>
      <c r="J19" s="237">
        <v>23</v>
      </c>
      <c r="K19" s="222">
        <f t="shared" si="1"/>
        <v>90</v>
      </c>
      <c r="L19" s="239">
        <f t="shared" si="2"/>
        <v>9.183673469387756</v>
      </c>
      <c r="M19" s="237">
        <v>0</v>
      </c>
      <c r="N19" s="237">
        <v>23</v>
      </c>
      <c r="O19" s="237">
        <v>20</v>
      </c>
      <c r="P19" s="237">
        <v>12</v>
      </c>
      <c r="Q19" s="237">
        <v>18</v>
      </c>
      <c r="R19" s="223">
        <f t="shared" si="3"/>
        <v>73</v>
      </c>
      <c r="S19" s="240">
        <f t="shared" si="4"/>
        <v>0.97593582887700536</v>
      </c>
      <c r="T19" s="241">
        <v>11</v>
      </c>
      <c r="U19" s="242"/>
      <c r="V19" s="242"/>
      <c r="W19" s="243">
        <f t="shared" si="5"/>
        <v>11</v>
      </c>
      <c r="X19" s="244">
        <f t="shared" si="6"/>
        <v>1.5714285714285714</v>
      </c>
      <c r="Y19" s="245">
        <f t="shared" si="7"/>
        <v>77.706037869693318</v>
      </c>
    </row>
    <row r="20" spans="1:25" s="201" customFormat="1" ht="37.5" customHeight="1" x14ac:dyDescent="0.25">
      <c r="A20" s="231">
        <v>8</v>
      </c>
      <c r="B20" s="232" t="s">
        <v>44</v>
      </c>
      <c r="C20" s="233" t="s">
        <v>116</v>
      </c>
      <c r="D20" s="234" t="s">
        <v>76</v>
      </c>
      <c r="E20" s="253">
        <v>4</v>
      </c>
      <c r="F20" s="236">
        <f t="shared" si="0"/>
        <v>70</v>
      </c>
      <c r="G20" s="237">
        <v>10</v>
      </c>
      <c r="H20" s="237">
        <v>0</v>
      </c>
      <c r="I20" s="237">
        <v>12</v>
      </c>
      <c r="J20" s="237">
        <v>0</v>
      </c>
      <c r="K20" s="222">
        <f t="shared" si="1"/>
        <v>22</v>
      </c>
      <c r="L20" s="239">
        <f t="shared" si="2"/>
        <v>2.2448979591836733</v>
      </c>
      <c r="M20" s="237">
        <v>11</v>
      </c>
      <c r="N20" s="237">
        <v>24</v>
      </c>
      <c r="O20" s="237">
        <v>8</v>
      </c>
      <c r="P20" s="237">
        <v>0</v>
      </c>
      <c r="Q20" s="237">
        <v>0</v>
      </c>
      <c r="R20" s="223">
        <f t="shared" si="3"/>
        <v>43</v>
      </c>
      <c r="S20" s="240">
        <f t="shared" si="4"/>
        <v>0.57486631016042777</v>
      </c>
      <c r="T20" s="241">
        <v>24</v>
      </c>
      <c r="U20" s="242"/>
      <c r="V20" s="242"/>
      <c r="W20" s="243">
        <f t="shared" si="5"/>
        <v>24</v>
      </c>
      <c r="X20" s="244">
        <f t="shared" si="6"/>
        <v>3.4285714285714288</v>
      </c>
      <c r="Y20" s="245">
        <f t="shared" si="7"/>
        <v>76.248335697915536</v>
      </c>
    </row>
    <row r="21" spans="1:25" s="201" customFormat="1" ht="33" customHeight="1" x14ac:dyDescent="0.25">
      <c r="A21" s="231">
        <v>9</v>
      </c>
      <c r="B21" s="254" t="s">
        <v>44</v>
      </c>
      <c r="C21" s="255" t="s">
        <v>136</v>
      </c>
      <c r="D21" s="254" t="s">
        <v>137</v>
      </c>
      <c r="E21" s="235">
        <v>3.9460000000000002</v>
      </c>
      <c r="F21" s="236">
        <f t="shared" si="0"/>
        <v>69.055000000000007</v>
      </c>
      <c r="G21" s="237">
        <v>12</v>
      </c>
      <c r="H21" s="237">
        <v>38</v>
      </c>
      <c r="I21" s="237">
        <v>12</v>
      </c>
      <c r="J21" s="237">
        <v>2</v>
      </c>
      <c r="K21" s="222">
        <f t="shared" si="1"/>
        <v>64</v>
      </c>
      <c r="L21" s="239">
        <f t="shared" si="2"/>
        <v>6.5306122448979584</v>
      </c>
      <c r="M21" s="237">
        <v>0</v>
      </c>
      <c r="N21" s="237">
        <v>12</v>
      </c>
      <c r="O21" s="237">
        <v>8</v>
      </c>
      <c r="P21" s="237">
        <v>0</v>
      </c>
      <c r="Q21" s="237">
        <v>0</v>
      </c>
      <c r="R21" s="223">
        <f t="shared" si="3"/>
        <v>20</v>
      </c>
      <c r="S21" s="240">
        <f t="shared" si="4"/>
        <v>0.26737967914438504</v>
      </c>
      <c r="T21" s="241">
        <v>1</v>
      </c>
      <c r="U21" s="242"/>
      <c r="V21" s="242"/>
      <c r="W21" s="243">
        <f t="shared" si="5"/>
        <v>1</v>
      </c>
      <c r="X21" s="244">
        <f t="shared" si="6"/>
        <v>0.14285714285714285</v>
      </c>
      <c r="Y21" s="245">
        <f t="shared" si="7"/>
        <v>75.995849066899481</v>
      </c>
    </row>
    <row r="22" spans="1:25" s="201" customFormat="1" ht="37.5" customHeight="1" x14ac:dyDescent="0.25">
      <c r="A22" s="231">
        <v>10</v>
      </c>
      <c r="B22" s="256" t="s">
        <v>44</v>
      </c>
      <c r="C22" s="233" t="s">
        <v>97</v>
      </c>
      <c r="D22" s="257" t="s">
        <v>61</v>
      </c>
      <c r="E22" s="235">
        <v>3.64</v>
      </c>
      <c r="F22" s="236">
        <f t="shared" si="0"/>
        <v>63.7</v>
      </c>
      <c r="G22" s="237">
        <v>0</v>
      </c>
      <c r="H22" s="237">
        <v>89</v>
      </c>
      <c r="I22" s="237">
        <v>0</v>
      </c>
      <c r="J22" s="237">
        <v>0</v>
      </c>
      <c r="K22" s="222">
        <f t="shared" si="1"/>
        <v>89</v>
      </c>
      <c r="L22" s="239">
        <f t="shared" si="2"/>
        <v>9.0816326530612237</v>
      </c>
      <c r="M22" s="237">
        <v>0</v>
      </c>
      <c r="N22" s="237">
        <v>8</v>
      </c>
      <c r="O22" s="237">
        <v>0</v>
      </c>
      <c r="P22" s="237">
        <v>0</v>
      </c>
      <c r="Q22" s="237">
        <v>12</v>
      </c>
      <c r="R22" s="223">
        <f t="shared" si="3"/>
        <v>20</v>
      </c>
      <c r="S22" s="240">
        <f t="shared" si="4"/>
        <v>0.26737967914438504</v>
      </c>
      <c r="T22" s="241">
        <v>15</v>
      </c>
      <c r="U22" s="242"/>
      <c r="V22" s="242"/>
      <c r="W22" s="243">
        <f t="shared" si="5"/>
        <v>15</v>
      </c>
      <c r="X22" s="244">
        <f t="shared" si="6"/>
        <v>2.1428571428571428</v>
      </c>
      <c r="Y22" s="245">
        <f t="shared" si="7"/>
        <v>75.191869475062745</v>
      </c>
    </row>
    <row r="23" spans="1:25" s="201" customFormat="1" ht="38.25" customHeight="1" x14ac:dyDescent="0.25">
      <c r="A23" s="231">
        <v>11</v>
      </c>
      <c r="B23" s="254" t="s">
        <v>44</v>
      </c>
      <c r="C23" s="233" t="s">
        <v>98</v>
      </c>
      <c r="D23" s="257" t="s">
        <v>61</v>
      </c>
      <c r="E23" s="235">
        <v>3.661</v>
      </c>
      <c r="F23" s="236">
        <f t="shared" si="0"/>
        <v>64.067499999999995</v>
      </c>
      <c r="G23" s="237">
        <v>0</v>
      </c>
      <c r="H23" s="237">
        <v>82</v>
      </c>
      <c r="I23" s="237">
        <v>0</v>
      </c>
      <c r="J23" s="237">
        <v>0</v>
      </c>
      <c r="K23" s="222">
        <f t="shared" si="1"/>
        <v>82</v>
      </c>
      <c r="L23" s="239">
        <f t="shared" si="2"/>
        <v>8.3673469387755102</v>
      </c>
      <c r="M23" s="237">
        <v>0</v>
      </c>
      <c r="N23" s="237">
        <v>33</v>
      </c>
      <c r="O23" s="237">
        <v>0</v>
      </c>
      <c r="P23" s="237">
        <v>0</v>
      </c>
      <c r="Q23" s="237">
        <v>0</v>
      </c>
      <c r="R23" s="223">
        <f t="shared" si="3"/>
        <v>33</v>
      </c>
      <c r="S23" s="240">
        <f t="shared" si="4"/>
        <v>0.44117647058823534</v>
      </c>
      <c r="T23" s="241">
        <v>13</v>
      </c>
      <c r="U23" s="242"/>
      <c r="V23" s="242"/>
      <c r="W23" s="243">
        <f t="shared" si="5"/>
        <v>13</v>
      </c>
      <c r="X23" s="244">
        <f t="shared" si="6"/>
        <v>1.8571428571428572</v>
      </c>
      <c r="Y23" s="245">
        <f t="shared" si="7"/>
        <v>74.733166266506601</v>
      </c>
    </row>
    <row r="24" spans="1:25" s="201" customFormat="1" ht="35.25" customHeight="1" x14ac:dyDescent="0.25">
      <c r="A24" s="231">
        <v>12</v>
      </c>
      <c r="B24" s="251" t="s">
        <v>45</v>
      </c>
      <c r="C24" s="233" t="s">
        <v>101</v>
      </c>
      <c r="D24" s="257" t="s">
        <v>61</v>
      </c>
      <c r="E24" s="235">
        <v>3.9260000000000002</v>
      </c>
      <c r="F24" s="236">
        <f t="shared" si="0"/>
        <v>68.704999999999998</v>
      </c>
      <c r="G24" s="237">
        <v>0</v>
      </c>
      <c r="H24" s="237">
        <v>23</v>
      </c>
      <c r="I24" s="237">
        <v>12</v>
      </c>
      <c r="J24" s="237">
        <v>5</v>
      </c>
      <c r="K24" s="222">
        <f t="shared" si="1"/>
        <v>40</v>
      </c>
      <c r="L24" s="239">
        <f t="shared" si="2"/>
        <v>4.0816326530612246</v>
      </c>
      <c r="M24" s="237">
        <v>8</v>
      </c>
      <c r="N24" s="237">
        <v>44</v>
      </c>
      <c r="O24" s="237">
        <v>16</v>
      </c>
      <c r="P24" s="237">
        <v>8</v>
      </c>
      <c r="Q24" s="237">
        <v>0</v>
      </c>
      <c r="R24" s="223">
        <f t="shared" si="3"/>
        <v>76</v>
      </c>
      <c r="S24" s="240">
        <f t="shared" si="4"/>
        <v>1.0160427807486632</v>
      </c>
      <c r="T24" s="241">
        <v>5</v>
      </c>
      <c r="U24" s="242"/>
      <c r="V24" s="242"/>
      <c r="W24" s="243">
        <f t="shared" si="5"/>
        <v>5</v>
      </c>
      <c r="X24" s="249">
        <f t="shared" si="6"/>
        <v>0.71428571428571419</v>
      </c>
      <c r="Y24" s="250">
        <f t="shared" si="7"/>
        <v>74.516961148095589</v>
      </c>
    </row>
    <row r="25" spans="1:25" s="201" customFormat="1" ht="36" x14ac:dyDescent="0.25">
      <c r="A25" s="231">
        <v>13</v>
      </c>
      <c r="B25" s="232" t="s">
        <v>44</v>
      </c>
      <c r="C25" s="233" t="s">
        <v>138</v>
      </c>
      <c r="D25" s="234" t="s">
        <v>137</v>
      </c>
      <c r="E25" s="235">
        <v>3.8580000000000001</v>
      </c>
      <c r="F25" s="236">
        <f t="shared" si="0"/>
        <v>67.515000000000001</v>
      </c>
      <c r="G25" s="237">
        <v>2</v>
      </c>
      <c r="H25" s="237">
        <v>36</v>
      </c>
      <c r="I25" s="237">
        <v>14</v>
      </c>
      <c r="J25" s="237">
        <v>6</v>
      </c>
      <c r="K25" s="222">
        <f t="shared" si="1"/>
        <v>58</v>
      </c>
      <c r="L25" s="239">
        <f t="shared" si="2"/>
        <v>5.9183673469387754</v>
      </c>
      <c r="M25" s="237">
        <v>0</v>
      </c>
      <c r="N25" s="237">
        <v>14</v>
      </c>
      <c r="O25" s="237">
        <v>2</v>
      </c>
      <c r="P25" s="237">
        <v>4</v>
      </c>
      <c r="Q25" s="237">
        <v>10</v>
      </c>
      <c r="R25" s="223">
        <f t="shared" si="3"/>
        <v>30</v>
      </c>
      <c r="S25" s="240">
        <f t="shared" si="4"/>
        <v>0.40106951871657753</v>
      </c>
      <c r="T25" s="241">
        <v>3</v>
      </c>
      <c r="U25" s="242"/>
      <c r="V25" s="242"/>
      <c r="W25" s="243">
        <f t="shared" si="5"/>
        <v>3</v>
      </c>
      <c r="X25" s="249">
        <f t="shared" si="6"/>
        <v>0.4285714285714286</v>
      </c>
      <c r="Y25" s="250">
        <f t="shared" si="7"/>
        <v>74.263008294226793</v>
      </c>
    </row>
    <row r="26" spans="1:25" s="201" customFormat="1" x14ac:dyDescent="0.25">
      <c r="A26" s="231">
        <v>14</v>
      </c>
      <c r="B26" s="258" t="s">
        <v>44</v>
      </c>
      <c r="C26" s="233" t="s">
        <v>95</v>
      </c>
      <c r="D26" s="257" t="s">
        <v>26</v>
      </c>
      <c r="E26" s="235">
        <v>3.9809999999999999</v>
      </c>
      <c r="F26" s="236">
        <f t="shared" si="0"/>
        <v>69.667500000000004</v>
      </c>
      <c r="G26" s="237">
        <v>6</v>
      </c>
      <c r="H26" s="237">
        <v>8</v>
      </c>
      <c r="I26" s="237">
        <v>0</v>
      </c>
      <c r="J26" s="237">
        <v>0</v>
      </c>
      <c r="K26" s="222">
        <f t="shared" si="1"/>
        <v>14</v>
      </c>
      <c r="L26" s="239">
        <f t="shared" si="2"/>
        <v>1.4285714285714284</v>
      </c>
      <c r="M26" s="237">
        <v>0</v>
      </c>
      <c r="N26" s="237">
        <v>37</v>
      </c>
      <c r="O26" s="237">
        <v>6</v>
      </c>
      <c r="P26" s="237">
        <v>19</v>
      </c>
      <c r="Q26" s="237">
        <v>10</v>
      </c>
      <c r="R26" s="223">
        <f t="shared" si="3"/>
        <v>72</v>
      </c>
      <c r="S26" s="240">
        <f t="shared" si="4"/>
        <v>0.96256684491978606</v>
      </c>
      <c r="T26" s="241">
        <v>8</v>
      </c>
      <c r="U26" s="242"/>
      <c r="V26" s="242"/>
      <c r="W26" s="243">
        <f t="shared" si="5"/>
        <v>8</v>
      </c>
      <c r="X26" s="249">
        <f t="shared" si="6"/>
        <v>1.1428571428571428</v>
      </c>
      <c r="Y26" s="250">
        <f t="shared" si="7"/>
        <v>73.201495416348365</v>
      </c>
    </row>
    <row r="27" spans="1:25" s="201" customFormat="1" x14ac:dyDescent="0.25">
      <c r="A27" s="231">
        <v>15</v>
      </c>
      <c r="B27" s="232" t="s">
        <v>44</v>
      </c>
      <c r="C27" s="233" t="s">
        <v>117</v>
      </c>
      <c r="D27" s="234" t="s">
        <v>76</v>
      </c>
      <c r="E27" s="235">
        <v>3.9420000000000002</v>
      </c>
      <c r="F27" s="236">
        <f t="shared" si="0"/>
        <v>68.984999999999999</v>
      </c>
      <c r="G27" s="237">
        <v>14</v>
      </c>
      <c r="H27" s="237">
        <v>8</v>
      </c>
      <c r="I27" s="237">
        <v>6</v>
      </c>
      <c r="J27" s="237">
        <v>2</v>
      </c>
      <c r="K27" s="222">
        <f t="shared" si="1"/>
        <v>30</v>
      </c>
      <c r="L27" s="239">
        <f t="shared" si="2"/>
        <v>3.0612244897959187</v>
      </c>
      <c r="M27" s="237">
        <v>14</v>
      </c>
      <c r="N27" s="237">
        <v>9</v>
      </c>
      <c r="O27" s="237">
        <v>6</v>
      </c>
      <c r="P27" s="237">
        <v>0</v>
      </c>
      <c r="Q27" s="237">
        <v>0</v>
      </c>
      <c r="R27" s="223">
        <f t="shared" si="3"/>
        <v>29</v>
      </c>
      <c r="S27" s="240">
        <f t="shared" si="4"/>
        <v>0.38770053475935828</v>
      </c>
      <c r="T27" s="241">
        <v>5</v>
      </c>
      <c r="U27" s="242"/>
      <c r="V27" s="242"/>
      <c r="W27" s="243">
        <f t="shared" si="5"/>
        <v>5</v>
      </c>
      <c r="X27" s="249">
        <f t="shared" si="6"/>
        <v>0.71428571428571419</v>
      </c>
      <c r="Y27" s="250">
        <f t="shared" si="7"/>
        <v>73.148210738840987</v>
      </c>
    </row>
    <row r="28" spans="1:25" s="201" customFormat="1" x14ac:dyDescent="0.25">
      <c r="A28" s="231">
        <v>16</v>
      </c>
      <c r="B28" s="232" t="s">
        <v>44</v>
      </c>
      <c r="C28" s="233" t="s">
        <v>146</v>
      </c>
      <c r="D28" s="234" t="s">
        <v>26</v>
      </c>
      <c r="E28" s="235">
        <v>3.8149999999999999</v>
      </c>
      <c r="F28" s="236">
        <f t="shared" si="0"/>
        <v>66.762500000000003</v>
      </c>
      <c r="G28" s="237">
        <v>10</v>
      </c>
      <c r="H28" s="237">
        <v>0</v>
      </c>
      <c r="I28" s="237">
        <v>0</v>
      </c>
      <c r="J28" s="237">
        <v>12</v>
      </c>
      <c r="K28" s="222">
        <f t="shared" si="1"/>
        <v>22</v>
      </c>
      <c r="L28" s="239">
        <f t="shared" si="2"/>
        <v>2.2448979591836733</v>
      </c>
      <c r="M28" s="237">
        <v>2</v>
      </c>
      <c r="N28" s="237">
        <v>0</v>
      </c>
      <c r="O28" s="237">
        <v>2</v>
      </c>
      <c r="P28" s="237">
        <v>22</v>
      </c>
      <c r="Q28" s="237">
        <v>62</v>
      </c>
      <c r="R28" s="223">
        <f t="shared" si="3"/>
        <v>88</v>
      </c>
      <c r="S28" s="240">
        <f t="shared" si="4"/>
        <v>1.1764705882352942</v>
      </c>
      <c r="T28" s="241">
        <v>20</v>
      </c>
      <c r="U28" s="242"/>
      <c r="V28" s="242"/>
      <c r="W28" s="243">
        <f t="shared" si="5"/>
        <v>20</v>
      </c>
      <c r="X28" s="249">
        <f t="shared" si="6"/>
        <v>2.8571428571428568</v>
      </c>
      <c r="Y28" s="250">
        <f t="shared" si="7"/>
        <v>73.041011404561829</v>
      </c>
    </row>
    <row r="29" spans="1:25" s="201" customFormat="1" ht="36" x14ac:dyDescent="0.25">
      <c r="A29" s="231">
        <v>17</v>
      </c>
      <c r="B29" s="254" t="s">
        <v>44</v>
      </c>
      <c r="C29" s="255" t="s">
        <v>123</v>
      </c>
      <c r="D29" s="254" t="s">
        <v>76</v>
      </c>
      <c r="E29" s="235">
        <v>3.8260000000000001</v>
      </c>
      <c r="F29" s="236">
        <f t="shared" si="0"/>
        <v>66.954999999999998</v>
      </c>
      <c r="G29" s="237">
        <v>2</v>
      </c>
      <c r="H29" s="237">
        <v>9</v>
      </c>
      <c r="I29" s="237">
        <v>30</v>
      </c>
      <c r="J29" s="237">
        <v>2</v>
      </c>
      <c r="K29" s="222">
        <f t="shared" si="1"/>
        <v>43</v>
      </c>
      <c r="L29" s="239">
        <f t="shared" si="2"/>
        <v>4.3877551020408161</v>
      </c>
      <c r="M29" s="237">
        <v>14</v>
      </c>
      <c r="N29" s="237">
        <v>15</v>
      </c>
      <c r="O29" s="237">
        <v>12</v>
      </c>
      <c r="P29" s="237">
        <v>12</v>
      </c>
      <c r="Q29" s="237">
        <v>0</v>
      </c>
      <c r="R29" s="223">
        <f t="shared" si="3"/>
        <v>53</v>
      </c>
      <c r="S29" s="240">
        <f t="shared" si="4"/>
        <v>0.70855614973262038</v>
      </c>
      <c r="T29" s="241">
        <v>6</v>
      </c>
      <c r="U29" s="242"/>
      <c r="V29" s="242"/>
      <c r="W29" s="243">
        <f t="shared" si="5"/>
        <v>6</v>
      </c>
      <c r="X29" s="249">
        <f t="shared" si="6"/>
        <v>0.85714285714285721</v>
      </c>
      <c r="Y29" s="250">
        <f t="shared" si="7"/>
        <v>72.908454108916288</v>
      </c>
    </row>
    <row r="30" spans="1:25" s="201" customFormat="1" x14ac:dyDescent="0.25">
      <c r="A30" s="231">
        <v>18</v>
      </c>
      <c r="B30" s="232" t="s">
        <v>45</v>
      </c>
      <c r="C30" s="233" t="s">
        <v>131</v>
      </c>
      <c r="D30" s="234" t="s">
        <v>28</v>
      </c>
      <c r="E30" s="235">
        <v>3.9409999999999998</v>
      </c>
      <c r="F30" s="236">
        <f t="shared" si="0"/>
        <v>68.967500000000001</v>
      </c>
      <c r="G30" s="237">
        <v>6</v>
      </c>
      <c r="H30" s="237">
        <v>0</v>
      </c>
      <c r="I30" s="237">
        <v>22</v>
      </c>
      <c r="J30" s="237">
        <v>0</v>
      </c>
      <c r="K30" s="222">
        <f t="shared" si="1"/>
        <v>28</v>
      </c>
      <c r="L30" s="239">
        <f t="shared" si="2"/>
        <v>2.8571428571428568</v>
      </c>
      <c r="M30" s="237">
        <v>8</v>
      </c>
      <c r="N30" s="237">
        <v>11</v>
      </c>
      <c r="O30" s="237">
        <v>6</v>
      </c>
      <c r="P30" s="237">
        <v>0</v>
      </c>
      <c r="Q30" s="237">
        <v>10</v>
      </c>
      <c r="R30" s="223">
        <f t="shared" si="3"/>
        <v>35</v>
      </c>
      <c r="S30" s="240">
        <f t="shared" si="4"/>
        <v>0.46791443850267378</v>
      </c>
      <c r="T30" s="241">
        <v>4</v>
      </c>
      <c r="U30" s="242"/>
      <c r="V30" s="242"/>
      <c r="W30" s="243">
        <f t="shared" si="5"/>
        <v>4</v>
      </c>
      <c r="X30" s="249">
        <f t="shared" si="6"/>
        <v>0.5714285714285714</v>
      </c>
      <c r="Y30" s="250">
        <f t="shared" si="7"/>
        <v>72.863985867074106</v>
      </c>
    </row>
    <row r="31" spans="1:25" s="201" customFormat="1" x14ac:dyDescent="0.25">
      <c r="A31" s="231">
        <v>19</v>
      </c>
      <c r="B31" s="232" t="s">
        <v>44</v>
      </c>
      <c r="C31" s="233" t="s">
        <v>120</v>
      </c>
      <c r="D31" s="234" t="s">
        <v>76</v>
      </c>
      <c r="E31" s="235">
        <v>3.9590000000000001</v>
      </c>
      <c r="F31" s="236">
        <f t="shared" si="0"/>
        <v>69.282499999999999</v>
      </c>
      <c r="G31" s="237">
        <v>6</v>
      </c>
      <c r="H31" s="237">
        <v>0</v>
      </c>
      <c r="I31" s="237">
        <v>0</v>
      </c>
      <c r="J31" s="237">
        <v>5</v>
      </c>
      <c r="K31" s="222">
        <f t="shared" si="1"/>
        <v>11</v>
      </c>
      <c r="L31" s="239">
        <f t="shared" si="2"/>
        <v>1.1224489795918366</v>
      </c>
      <c r="M31" s="237">
        <v>18</v>
      </c>
      <c r="N31" s="237">
        <v>17</v>
      </c>
      <c r="O31" s="237">
        <v>18</v>
      </c>
      <c r="P31" s="237">
        <v>21</v>
      </c>
      <c r="Q31" s="237">
        <v>30</v>
      </c>
      <c r="R31" s="223">
        <f t="shared" si="3"/>
        <v>104</v>
      </c>
      <c r="S31" s="240">
        <f t="shared" si="4"/>
        <v>1.3903743315508021</v>
      </c>
      <c r="T31" s="241">
        <v>6</v>
      </c>
      <c r="U31" s="242"/>
      <c r="V31" s="242"/>
      <c r="W31" s="243">
        <f t="shared" si="5"/>
        <v>6</v>
      </c>
      <c r="X31" s="249">
        <f t="shared" si="6"/>
        <v>0.85714285714285721</v>
      </c>
      <c r="Y31" s="250">
        <f t="shared" si="7"/>
        <v>72.6524661682855</v>
      </c>
    </row>
    <row r="32" spans="1:25" s="201" customFormat="1" x14ac:dyDescent="0.25">
      <c r="A32" s="231">
        <v>20</v>
      </c>
      <c r="B32" s="232" t="s">
        <v>44</v>
      </c>
      <c r="C32" s="233" t="s">
        <v>144</v>
      </c>
      <c r="D32" s="234" t="s">
        <v>57</v>
      </c>
      <c r="E32" s="235">
        <v>3.89</v>
      </c>
      <c r="F32" s="236">
        <f t="shared" si="0"/>
        <v>68.075000000000003</v>
      </c>
      <c r="G32" s="237">
        <v>26</v>
      </c>
      <c r="H32" s="237">
        <v>0</v>
      </c>
      <c r="I32" s="237">
        <v>6</v>
      </c>
      <c r="J32" s="237">
        <v>0</v>
      </c>
      <c r="K32" s="222">
        <f t="shared" si="1"/>
        <v>32</v>
      </c>
      <c r="L32" s="239">
        <f t="shared" si="2"/>
        <v>3.2653061224489792</v>
      </c>
      <c r="M32" s="237">
        <v>10</v>
      </c>
      <c r="N32" s="237">
        <v>12</v>
      </c>
      <c r="O32" s="237">
        <v>10</v>
      </c>
      <c r="P32" s="237">
        <v>0</v>
      </c>
      <c r="Q32" s="237">
        <v>8</v>
      </c>
      <c r="R32" s="223">
        <f t="shared" si="3"/>
        <v>40</v>
      </c>
      <c r="S32" s="240">
        <f t="shared" si="4"/>
        <v>0.53475935828877008</v>
      </c>
      <c r="T32" s="241">
        <v>1</v>
      </c>
      <c r="U32" s="242"/>
      <c r="V32" s="242"/>
      <c r="W32" s="243">
        <f t="shared" si="5"/>
        <v>1</v>
      </c>
      <c r="X32" s="249">
        <f t="shared" si="6"/>
        <v>0.14285714285714285</v>
      </c>
      <c r="Y32" s="250">
        <f t="shared" si="7"/>
        <v>72.017922623594885</v>
      </c>
    </row>
    <row r="33" spans="1:25" s="201" customFormat="1" x14ac:dyDescent="0.25">
      <c r="A33" s="231">
        <v>21</v>
      </c>
      <c r="B33" s="232" t="s">
        <v>44</v>
      </c>
      <c r="C33" s="233" t="s">
        <v>127</v>
      </c>
      <c r="D33" s="234" t="s">
        <v>38</v>
      </c>
      <c r="E33" s="235">
        <v>3.9820000000000002</v>
      </c>
      <c r="F33" s="236">
        <f t="shared" si="0"/>
        <v>69.685000000000002</v>
      </c>
      <c r="G33" s="237">
        <v>6</v>
      </c>
      <c r="H33" s="237">
        <v>0</v>
      </c>
      <c r="I33" s="237">
        <v>0</v>
      </c>
      <c r="J33" s="237">
        <v>0</v>
      </c>
      <c r="K33" s="222">
        <f t="shared" si="1"/>
        <v>6</v>
      </c>
      <c r="L33" s="239">
        <f t="shared" si="2"/>
        <v>0.61224489795918369</v>
      </c>
      <c r="M33" s="237">
        <v>36</v>
      </c>
      <c r="N33" s="237">
        <v>32</v>
      </c>
      <c r="O33" s="237">
        <v>0</v>
      </c>
      <c r="P33" s="237">
        <v>10</v>
      </c>
      <c r="Q33" s="237">
        <v>18</v>
      </c>
      <c r="R33" s="223">
        <f t="shared" si="3"/>
        <v>96</v>
      </c>
      <c r="S33" s="240">
        <f t="shared" si="4"/>
        <v>1.2834224598930484</v>
      </c>
      <c r="T33" s="241">
        <v>2</v>
      </c>
      <c r="U33" s="242"/>
      <c r="V33" s="242"/>
      <c r="W33" s="243">
        <f t="shared" si="5"/>
        <v>2</v>
      </c>
      <c r="X33" s="249">
        <f t="shared" si="6"/>
        <v>0.2857142857142857</v>
      </c>
      <c r="Y33" s="250">
        <f t="shared" si="7"/>
        <v>71.866381643566527</v>
      </c>
    </row>
    <row r="34" spans="1:25" s="201" customFormat="1" x14ac:dyDescent="0.25">
      <c r="A34" s="231">
        <v>22</v>
      </c>
      <c r="B34" s="232" t="s">
        <v>44</v>
      </c>
      <c r="C34" s="233" t="s">
        <v>115</v>
      </c>
      <c r="D34" s="234" t="s">
        <v>56</v>
      </c>
      <c r="E34" s="235">
        <v>3.9089999999999998</v>
      </c>
      <c r="F34" s="236">
        <f t="shared" si="0"/>
        <v>68.407499999999999</v>
      </c>
      <c r="G34" s="237">
        <v>0</v>
      </c>
      <c r="H34" s="237">
        <v>0</v>
      </c>
      <c r="I34" s="237">
        <v>18</v>
      </c>
      <c r="J34" s="237">
        <v>2</v>
      </c>
      <c r="K34" s="222">
        <f t="shared" si="1"/>
        <v>20</v>
      </c>
      <c r="L34" s="239">
        <f t="shared" si="2"/>
        <v>2.0408163265306123</v>
      </c>
      <c r="M34" s="237">
        <v>12</v>
      </c>
      <c r="N34" s="237">
        <v>10</v>
      </c>
      <c r="O34" s="237">
        <v>8</v>
      </c>
      <c r="P34" s="237">
        <v>12</v>
      </c>
      <c r="Q34" s="237">
        <v>18</v>
      </c>
      <c r="R34" s="223">
        <f t="shared" si="3"/>
        <v>60</v>
      </c>
      <c r="S34" s="240">
        <f t="shared" si="4"/>
        <v>0.80213903743315507</v>
      </c>
      <c r="T34" s="241">
        <v>4</v>
      </c>
      <c r="U34" s="242"/>
      <c r="V34" s="242"/>
      <c r="W34" s="243">
        <f t="shared" si="5"/>
        <v>4</v>
      </c>
      <c r="X34" s="249">
        <f t="shared" si="6"/>
        <v>0.5714285714285714</v>
      </c>
      <c r="Y34" s="250">
        <f t="shared" si="7"/>
        <v>71.821883935392336</v>
      </c>
    </row>
    <row r="35" spans="1:25" s="201" customFormat="1" ht="36" x14ac:dyDescent="0.25">
      <c r="A35" s="231">
        <v>23</v>
      </c>
      <c r="B35" s="258" t="s">
        <v>45</v>
      </c>
      <c r="C35" s="255" t="s">
        <v>91</v>
      </c>
      <c r="D35" s="254" t="s">
        <v>27</v>
      </c>
      <c r="E35" s="235">
        <v>3.7559999999999998</v>
      </c>
      <c r="F35" s="236">
        <f t="shared" si="0"/>
        <v>65.72999999999999</v>
      </c>
      <c r="G35" s="237">
        <v>37</v>
      </c>
      <c r="H35" s="237">
        <v>0</v>
      </c>
      <c r="I35" s="237">
        <v>0</v>
      </c>
      <c r="J35" s="237">
        <v>9</v>
      </c>
      <c r="K35" s="222">
        <f t="shared" si="1"/>
        <v>46</v>
      </c>
      <c r="L35" s="239">
        <f t="shared" si="2"/>
        <v>4.6938775510204085</v>
      </c>
      <c r="M35" s="237">
        <v>11</v>
      </c>
      <c r="N35" s="237">
        <v>14</v>
      </c>
      <c r="O35" s="237">
        <v>0</v>
      </c>
      <c r="P35" s="237">
        <v>36</v>
      </c>
      <c r="Q35" s="237">
        <v>18</v>
      </c>
      <c r="R35" s="223">
        <f t="shared" si="3"/>
        <v>79</v>
      </c>
      <c r="S35" s="240">
        <f t="shared" si="4"/>
        <v>1.0561497326203209</v>
      </c>
      <c r="T35" s="241">
        <v>1</v>
      </c>
      <c r="U35" s="242"/>
      <c r="V35" s="242"/>
      <c r="W35" s="243">
        <f t="shared" si="5"/>
        <v>1</v>
      </c>
      <c r="X35" s="249">
        <f t="shared" si="6"/>
        <v>0.14285714285714285</v>
      </c>
      <c r="Y35" s="250">
        <f t="shared" si="7"/>
        <v>71.622884426497862</v>
      </c>
    </row>
    <row r="36" spans="1:25" s="201" customFormat="1" x14ac:dyDescent="0.25">
      <c r="A36" s="231">
        <v>24</v>
      </c>
      <c r="B36" s="251" t="s">
        <v>44</v>
      </c>
      <c r="C36" s="233" t="s">
        <v>92</v>
      </c>
      <c r="D36" s="257" t="s">
        <v>27</v>
      </c>
      <c r="E36" s="259">
        <v>3.8039999999999998</v>
      </c>
      <c r="F36" s="236">
        <f t="shared" si="0"/>
        <v>66.569999999999993</v>
      </c>
      <c r="G36" s="237">
        <v>8</v>
      </c>
      <c r="H36" s="237">
        <v>15</v>
      </c>
      <c r="I36" s="237">
        <v>12</v>
      </c>
      <c r="J36" s="237">
        <v>4</v>
      </c>
      <c r="K36" s="222">
        <f t="shared" si="1"/>
        <v>39</v>
      </c>
      <c r="L36" s="239">
        <f t="shared" si="2"/>
        <v>3.9795918367346941</v>
      </c>
      <c r="M36" s="237">
        <v>4</v>
      </c>
      <c r="N36" s="237">
        <v>21</v>
      </c>
      <c r="O36" s="237">
        <v>6</v>
      </c>
      <c r="P36" s="237">
        <v>20</v>
      </c>
      <c r="Q36" s="237">
        <v>10</v>
      </c>
      <c r="R36" s="223">
        <f t="shared" si="3"/>
        <v>61</v>
      </c>
      <c r="S36" s="240">
        <f t="shared" si="4"/>
        <v>0.81550802139037437</v>
      </c>
      <c r="T36" s="241">
        <v>1</v>
      </c>
      <c r="U36" s="242"/>
      <c r="V36" s="242"/>
      <c r="W36" s="243">
        <f t="shared" si="5"/>
        <v>1</v>
      </c>
      <c r="X36" s="249">
        <f t="shared" si="6"/>
        <v>0.14285714285714285</v>
      </c>
      <c r="Y36" s="250">
        <f t="shared" si="7"/>
        <v>71.507957000982202</v>
      </c>
    </row>
    <row r="37" spans="1:25" s="201" customFormat="1" x14ac:dyDescent="0.25">
      <c r="A37" s="231">
        <v>25</v>
      </c>
      <c r="B37" s="260" t="s">
        <v>45</v>
      </c>
      <c r="C37" s="233" t="s">
        <v>140</v>
      </c>
      <c r="D37" s="234" t="s">
        <v>57</v>
      </c>
      <c r="E37" s="235">
        <v>3.8250000000000002</v>
      </c>
      <c r="F37" s="236">
        <f t="shared" si="0"/>
        <v>66.9375</v>
      </c>
      <c r="G37" s="237">
        <v>0</v>
      </c>
      <c r="H37" s="237">
        <v>17</v>
      </c>
      <c r="I37" s="237">
        <v>22</v>
      </c>
      <c r="J37" s="237">
        <v>0</v>
      </c>
      <c r="K37" s="222">
        <f t="shared" si="1"/>
        <v>39</v>
      </c>
      <c r="L37" s="239">
        <f t="shared" si="2"/>
        <v>3.9795918367346941</v>
      </c>
      <c r="M37" s="237">
        <v>6</v>
      </c>
      <c r="N37" s="237">
        <v>9</v>
      </c>
      <c r="O37" s="237">
        <v>8</v>
      </c>
      <c r="P37" s="237">
        <v>0</v>
      </c>
      <c r="Q37" s="237">
        <v>0</v>
      </c>
      <c r="R37" s="223">
        <f t="shared" si="3"/>
        <v>23</v>
      </c>
      <c r="S37" s="240">
        <f t="shared" si="4"/>
        <v>0.30748663101604279</v>
      </c>
      <c r="T37" s="241">
        <v>1</v>
      </c>
      <c r="U37" s="242"/>
      <c r="V37" s="242"/>
      <c r="W37" s="243">
        <f t="shared" si="5"/>
        <v>1</v>
      </c>
      <c r="X37" s="249">
        <f t="shared" si="6"/>
        <v>0.14285714285714285</v>
      </c>
      <c r="Y37" s="250">
        <f t="shared" si="7"/>
        <v>71.367435610607885</v>
      </c>
    </row>
    <row r="38" spans="1:25" s="201" customFormat="1" ht="36" x14ac:dyDescent="0.25">
      <c r="A38" s="231">
        <v>26</v>
      </c>
      <c r="B38" s="260" t="s">
        <v>44</v>
      </c>
      <c r="C38" s="233" t="s">
        <v>134</v>
      </c>
      <c r="D38" s="261" t="s">
        <v>37</v>
      </c>
      <c r="E38" s="235">
        <v>3.8820000000000001</v>
      </c>
      <c r="F38" s="236">
        <f t="shared" si="0"/>
        <v>67.935000000000002</v>
      </c>
      <c r="G38" s="237">
        <v>12</v>
      </c>
      <c r="H38" s="237">
        <v>0</v>
      </c>
      <c r="I38" s="237">
        <v>12</v>
      </c>
      <c r="J38" s="237">
        <v>2</v>
      </c>
      <c r="K38" s="222">
        <f t="shared" si="1"/>
        <v>26</v>
      </c>
      <c r="L38" s="239">
        <f t="shared" si="2"/>
        <v>2.6530612244897962</v>
      </c>
      <c r="M38" s="237">
        <v>0</v>
      </c>
      <c r="N38" s="237">
        <v>0</v>
      </c>
      <c r="O38" s="237">
        <v>0</v>
      </c>
      <c r="P38" s="237">
        <v>8</v>
      </c>
      <c r="Q38" s="237">
        <v>12</v>
      </c>
      <c r="R38" s="223">
        <f t="shared" si="3"/>
        <v>20</v>
      </c>
      <c r="S38" s="240">
        <f t="shared" si="4"/>
        <v>0.26737967914438504</v>
      </c>
      <c r="T38" s="241">
        <v>3</v>
      </c>
      <c r="U38" s="242"/>
      <c r="V38" s="242"/>
      <c r="W38" s="243">
        <f t="shared" si="5"/>
        <v>3</v>
      </c>
      <c r="X38" s="249">
        <f t="shared" si="6"/>
        <v>0.4285714285714286</v>
      </c>
      <c r="Y38" s="250">
        <f t="shared" si="7"/>
        <v>71.284012332205606</v>
      </c>
    </row>
    <row r="39" spans="1:25" s="201" customFormat="1" ht="15.75" customHeight="1" x14ac:dyDescent="0.25">
      <c r="A39" s="231">
        <v>27</v>
      </c>
      <c r="B39" s="232" t="s">
        <v>45</v>
      </c>
      <c r="C39" s="233" t="s">
        <v>111</v>
      </c>
      <c r="D39" s="234" t="s">
        <v>51</v>
      </c>
      <c r="E39" s="235">
        <v>3.9750000000000001</v>
      </c>
      <c r="F39" s="236">
        <f t="shared" si="0"/>
        <v>69.5625</v>
      </c>
      <c r="G39" s="237">
        <v>6</v>
      </c>
      <c r="H39" s="237">
        <v>0</v>
      </c>
      <c r="I39" s="237">
        <v>0</v>
      </c>
      <c r="J39" s="237">
        <v>0</v>
      </c>
      <c r="K39" s="222">
        <f t="shared" si="1"/>
        <v>6</v>
      </c>
      <c r="L39" s="239">
        <f t="shared" si="2"/>
        <v>0.61224489795918369</v>
      </c>
      <c r="M39" s="237">
        <v>14</v>
      </c>
      <c r="N39" s="237">
        <v>0</v>
      </c>
      <c r="O39" s="237">
        <v>0</v>
      </c>
      <c r="P39" s="237">
        <v>9</v>
      </c>
      <c r="Q39" s="237">
        <v>28</v>
      </c>
      <c r="R39" s="223">
        <f t="shared" si="3"/>
        <v>51</v>
      </c>
      <c r="S39" s="240">
        <f t="shared" si="4"/>
        <v>0.68181818181818177</v>
      </c>
      <c r="T39" s="241">
        <v>2</v>
      </c>
      <c r="U39" s="242"/>
      <c r="V39" s="242"/>
      <c r="W39" s="243">
        <f t="shared" si="5"/>
        <v>2</v>
      </c>
      <c r="X39" s="249">
        <f t="shared" si="6"/>
        <v>0.2857142857142857</v>
      </c>
      <c r="Y39" s="250">
        <f t="shared" si="7"/>
        <v>71.142277365491665</v>
      </c>
    </row>
    <row r="40" spans="1:25" s="201" customFormat="1" ht="15.75" customHeight="1" x14ac:dyDescent="0.25">
      <c r="A40" s="231">
        <v>28</v>
      </c>
      <c r="B40" s="232" t="s">
        <v>44</v>
      </c>
      <c r="C40" s="233" t="s">
        <v>142</v>
      </c>
      <c r="D40" s="234" t="s">
        <v>57</v>
      </c>
      <c r="E40" s="235">
        <v>3.7759999999999998</v>
      </c>
      <c r="F40" s="236">
        <f t="shared" si="0"/>
        <v>66.08</v>
      </c>
      <c r="G40" s="237">
        <v>22</v>
      </c>
      <c r="H40" s="237">
        <v>2</v>
      </c>
      <c r="I40" s="237">
        <v>10</v>
      </c>
      <c r="J40" s="237">
        <v>2</v>
      </c>
      <c r="K40" s="222">
        <f t="shared" si="1"/>
        <v>36</v>
      </c>
      <c r="L40" s="239">
        <f t="shared" si="2"/>
        <v>3.6734693877551021</v>
      </c>
      <c r="M40" s="237">
        <v>18</v>
      </c>
      <c r="N40" s="237">
        <v>15</v>
      </c>
      <c r="O40" s="237">
        <v>18</v>
      </c>
      <c r="P40" s="237">
        <v>12</v>
      </c>
      <c r="Q40" s="237">
        <v>0</v>
      </c>
      <c r="R40" s="223">
        <f t="shared" si="3"/>
        <v>63</v>
      </c>
      <c r="S40" s="240">
        <f t="shared" si="4"/>
        <v>0.84224598930481287</v>
      </c>
      <c r="T40" s="241">
        <v>3</v>
      </c>
      <c r="U40" s="242"/>
      <c r="V40" s="242"/>
      <c r="W40" s="243">
        <f t="shared" si="5"/>
        <v>3</v>
      </c>
      <c r="X40" s="249">
        <f t="shared" si="6"/>
        <v>0.4285714285714286</v>
      </c>
      <c r="Y40" s="250">
        <f t="shared" si="7"/>
        <v>71.024286805631348</v>
      </c>
    </row>
    <row r="41" spans="1:25" s="201" customFormat="1" ht="36" x14ac:dyDescent="0.25">
      <c r="A41" s="231">
        <v>29</v>
      </c>
      <c r="B41" s="232" t="s">
        <v>45</v>
      </c>
      <c r="C41" s="233" t="s">
        <v>112</v>
      </c>
      <c r="D41" s="234" t="s">
        <v>51</v>
      </c>
      <c r="E41" s="235">
        <v>3.8860000000000001</v>
      </c>
      <c r="F41" s="236">
        <f t="shared" si="0"/>
        <v>68.004999999999995</v>
      </c>
      <c r="G41" s="237">
        <v>8</v>
      </c>
      <c r="H41" s="237">
        <v>15</v>
      </c>
      <c r="I41" s="237">
        <v>0</v>
      </c>
      <c r="J41" s="237">
        <v>0</v>
      </c>
      <c r="K41" s="222">
        <f t="shared" si="1"/>
        <v>23</v>
      </c>
      <c r="L41" s="239">
        <f t="shared" si="2"/>
        <v>2.3469387755102042</v>
      </c>
      <c r="M41" s="237">
        <v>4</v>
      </c>
      <c r="N41" s="237">
        <v>9</v>
      </c>
      <c r="O41" s="237">
        <v>0</v>
      </c>
      <c r="P41" s="237">
        <v>0</v>
      </c>
      <c r="Q41" s="237">
        <v>26</v>
      </c>
      <c r="R41" s="223">
        <f t="shared" si="3"/>
        <v>39</v>
      </c>
      <c r="S41" s="240">
        <f t="shared" si="4"/>
        <v>0.52139037433155078</v>
      </c>
      <c r="T41" s="241">
        <v>0</v>
      </c>
      <c r="U41" s="242"/>
      <c r="V41" s="242"/>
      <c r="W41" s="243">
        <f t="shared" si="5"/>
        <v>0</v>
      </c>
      <c r="X41" s="249">
        <f t="shared" si="6"/>
        <v>0</v>
      </c>
      <c r="Y41" s="250">
        <f t="shared" si="7"/>
        <v>70.873329149841751</v>
      </c>
    </row>
    <row r="42" spans="1:25" s="201" customFormat="1" ht="15.75" customHeight="1" x14ac:dyDescent="0.25">
      <c r="A42" s="231">
        <v>30</v>
      </c>
      <c r="B42" s="256" t="s">
        <v>44</v>
      </c>
      <c r="C42" s="233" t="s">
        <v>104</v>
      </c>
      <c r="D42" s="252" t="s">
        <v>61</v>
      </c>
      <c r="E42" s="235">
        <v>3.992</v>
      </c>
      <c r="F42" s="236">
        <f t="shared" si="0"/>
        <v>69.86</v>
      </c>
      <c r="G42" s="237">
        <v>0</v>
      </c>
      <c r="H42" s="237">
        <v>0</v>
      </c>
      <c r="I42" s="237">
        <v>0</v>
      </c>
      <c r="J42" s="237">
        <v>0</v>
      </c>
      <c r="K42" s="222">
        <f t="shared" si="1"/>
        <v>0</v>
      </c>
      <c r="L42" s="239">
        <f t="shared" si="2"/>
        <v>0</v>
      </c>
      <c r="M42" s="237">
        <v>12</v>
      </c>
      <c r="N42" s="237">
        <v>6</v>
      </c>
      <c r="O42" s="237">
        <v>4</v>
      </c>
      <c r="P42" s="237">
        <v>0</v>
      </c>
      <c r="Q42" s="237">
        <v>0</v>
      </c>
      <c r="R42" s="223">
        <f t="shared" si="3"/>
        <v>22</v>
      </c>
      <c r="S42" s="240">
        <f t="shared" si="4"/>
        <v>0.29411764705882354</v>
      </c>
      <c r="T42" s="241">
        <v>5</v>
      </c>
      <c r="U42" s="242"/>
      <c r="V42" s="242"/>
      <c r="W42" s="243">
        <f t="shared" si="5"/>
        <v>5</v>
      </c>
      <c r="X42" s="249">
        <f t="shared" si="6"/>
        <v>0.71428571428571419</v>
      </c>
      <c r="Y42" s="250">
        <f t="shared" si="7"/>
        <v>70.868403361344534</v>
      </c>
    </row>
    <row r="43" spans="1:25" s="201" customFormat="1" ht="40.5" customHeight="1" x14ac:dyDescent="0.25">
      <c r="A43" s="231">
        <v>31</v>
      </c>
      <c r="B43" s="237" t="s">
        <v>45</v>
      </c>
      <c r="C43" s="255" t="s">
        <v>100</v>
      </c>
      <c r="D43" s="257" t="s">
        <v>61</v>
      </c>
      <c r="E43" s="262">
        <v>3.8719999999999999</v>
      </c>
      <c r="F43" s="236">
        <f t="shared" si="0"/>
        <v>67.759999999999991</v>
      </c>
      <c r="G43" s="237">
        <v>10</v>
      </c>
      <c r="H43" s="237">
        <v>0</v>
      </c>
      <c r="I43" s="237">
        <v>6</v>
      </c>
      <c r="J43" s="237">
        <v>0</v>
      </c>
      <c r="K43" s="222">
        <f t="shared" si="1"/>
        <v>16</v>
      </c>
      <c r="L43" s="239">
        <f t="shared" si="2"/>
        <v>1.6326530612244896</v>
      </c>
      <c r="M43" s="237">
        <v>28</v>
      </c>
      <c r="N43" s="237">
        <v>9</v>
      </c>
      <c r="O43" s="237">
        <v>4</v>
      </c>
      <c r="P43" s="237">
        <v>0</v>
      </c>
      <c r="Q43" s="237">
        <v>24</v>
      </c>
      <c r="R43" s="223">
        <f t="shared" si="3"/>
        <v>65</v>
      </c>
      <c r="S43" s="240">
        <f t="shared" si="4"/>
        <v>0.86898395721925137</v>
      </c>
      <c r="T43" s="241">
        <v>4</v>
      </c>
      <c r="U43" s="242"/>
      <c r="V43" s="242"/>
      <c r="W43" s="243">
        <f t="shared" si="5"/>
        <v>4</v>
      </c>
      <c r="X43" s="249">
        <f t="shared" si="6"/>
        <v>0.5714285714285714</v>
      </c>
      <c r="Y43" s="250">
        <f t="shared" si="7"/>
        <v>70.833065589872305</v>
      </c>
    </row>
    <row r="44" spans="1:25" s="201" customFormat="1" ht="40.5" customHeight="1" x14ac:dyDescent="0.25">
      <c r="A44" s="231">
        <v>32</v>
      </c>
      <c r="B44" s="263" t="s">
        <v>44</v>
      </c>
      <c r="C44" s="233" t="s">
        <v>141</v>
      </c>
      <c r="D44" s="234" t="s">
        <v>57</v>
      </c>
      <c r="E44" s="235">
        <v>3.89</v>
      </c>
      <c r="F44" s="236">
        <f t="shared" si="0"/>
        <v>68.075000000000003</v>
      </c>
      <c r="G44" s="237">
        <v>9</v>
      </c>
      <c r="H44" s="237">
        <v>0</v>
      </c>
      <c r="I44" s="237">
        <v>6</v>
      </c>
      <c r="J44" s="237">
        <v>0</v>
      </c>
      <c r="K44" s="222">
        <f t="shared" si="1"/>
        <v>15</v>
      </c>
      <c r="L44" s="239">
        <f t="shared" si="2"/>
        <v>1.5306122448979593</v>
      </c>
      <c r="M44" s="237">
        <v>10</v>
      </c>
      <c r="N44" s="237">
        <v>16</v>
      </c>
      <c r="O44" s="237">
        <v>4</v>
      </c>
      <c r="P44" s="237">
        <v>0</v>
      </c>
      <c r="Q44" s="237">
        <v>0</v>
      </c>
      <c r="R44" s="223">
        <f t="shared" si="3"/>
        <v>30</v>
      </c>
      <c r="S44" s="240">
        <f t="shared" si="4"/>
        <v>0.40106951871657753</v>
      </c>
      <c r="T44" s="241">
        <v>2</v>
      </c>
      <c r="U44" s="242"/>
      <c r="V44" s="242"/>
      <c r="W44" s="243">
        <f t="shared" si="5"/>
        <v>2</v>
      </c>
      <c r="X44" s="249">
        <f t="shared" si="6"/>
        <v>0.2857142857142857</v>
      </c>
      <c r="Y44" s="250">
        <f t="shared" si="7"/>
        <v>70.292396049328843</v>
      </c>
    </row>
    <row r="45" spans="1:25" s="201" customFormat="1" ht="40.5" customHeight="1" x14ac:dyDescent="0.25">
      <c r="A45" s="231">
        <v>33</v>
      </c>
      <c r="B45" s="232" t="s">
        <v>44</v>
      </c>
      <c r="C45" s="233" t="s">
        <v>139</v>
      </c>
      <c r="D45" s="234" t="s">
        <v>57</v>
      </c>
      <c r="E45" s="235">
        <v>3.88</v>
      </c>
      <c r="F45" s="236">
        <f t="shared" ref="F45:F65" si="8">(E45/4)*70</f>
        <v>67.899999999999991</v>
      </c>
      <c r="G45" s="237">
        <v>18</v>
      </c>
      <c r="H45" s="237">
        <v>0</v>
      </c>
      <c r="I45" s="237">
        <v>0</v>
      </c>
      <c r="J45" s="237">
        <v>0</v>
      </c>
      <c r="K45" s="222">
        <f t="shared" ref="K45:K65" si="9">SUM(G45:J45)</f>
        <v>18</v>
      </c>
      <c r="L45" s="239">
        <f t="shared" ref="L45:L65" si="10">SUM(K45/196*20)</f>
        <v>1.8367346938775511</v>
      </c>
      <c r="M45" s="237">
        <v>8</v>
      </c>
      <c r="N45" s="237">
        <v>13</v>
      </c>
      <c r="O45" s="237">
        <v>2</v>
      </c>
      <c r="P45" s="237">
        <v>4</v>
      </c>
      <c r="Q45" s="237">
        <v>0</v>
      </c>
      <c r="R45" s="223">
        <f t="shared" ref="R45:R65" si="11">SUM(M45:Q45)</f>
        <v>27</v>
      </c>
      <c r="S45" s="240">
        <f t="shared" ref="S45:S65" si="12">(R45/374*5)</f>
        <v>0.36096256684491979</v>
      </c>
      <c r="T45" s="241">
        <v>1</v>
      </c>
      <c r="U45" s="242"/>
      <c r="V45" s="242"/>
      <c r="W45" s="243">
        <f t="shared" ref="W45:W65" si="13">T45</f>
        <v>1</v>
      </c>
      <c r="X45" s="249">
        <f t="shared" ref="X45:X65" si="14">(W45/35)*5</f>
        <v>0.14285714285714285</v>
      </c>
      <c r="Y45" s="250">
        <f t="shared" ref="Y45:Y65" si="15">SUM(F45,L45,S45,X45)</f>
        <v>70.240554403579594</v>
      </c>
    </row>
    <row r="46" spans="1:25" s="201" customFormat="1" ht="40.5" customHeight="1" x14ac:dyDescent="0.25">
      <c r="A46" s="231">
        <v>34</v>
      </c>
      <c r="B46" s="260" t="s">
        <v>44</v>
      </c>
      <c r="C46" s="255" t="s">
        <v>135</v>
      </c>
      <c r="D46" s="254" t="s">
        <v>37</v>
      </c>
      <c r="E46" s="235">
        <v>3.9809999999999999</v>
      </c>
      <c r="F46" s="236">
        <f t="shared" si="8"/>
        <v>69.667500000000004</v>
      </c>
      <c r="G46" s="237">
        <v>0</v>
      </c>
      <c r="H46" s="237">
        <v>0</v>
      </c>
      <c r="I46" s="237">
        <v>0</v>
      </c>
      <c r="J46" s="237">
        <v>0</v>
      </c>
      <c r="K46" s="222">
        <f t="shared" si="9"/>
        <v>0</v>
      </c>
      <c r="L46" s="239">
        <f t="shared" si="10"/>
        <v>0</v>
      </c>
      <c r="M46" s="237">
        <v>0</v>
      </c>
      <c r="N46" s="237">
        <v>9</v>
      </c>
      <c r="O46" s="237">
        <v>8</v>
      </c>
      <c r="P46" s="237">
        <v>8</v>
      </c>
      <c r="Q46" s="237">
        <v>0</v>
      </c>
      <c r="R46" s="223">
        <f t="shared" si="11"/>
        <v>25</v>
      </c>
      <c r="S46" s="240">
        <f t="shared" si="12"/>
        <v>0.33422459893048129</v>
      </c>
      <c r="T46" s="241">
        <v>0</v>
      </c>
      <c r="U46" s="242"/>
      <c r="V46" s="242"/>
      <c r="W46" s="243">
        <f t="shared" si="13"/>
        <v>0</v>
      </c>
      <c r="X46" s="249">
        <f t="shared" si="14"/>
        <v>0</v>
      </c>
      <c r="Y46" s="250">
        <f t="shared" si="15"/>
        <v>70.00172459893048</v>
      </c>
    </row>
    <row r="47" spans="1:25" s="201" customFormat="1" ht="40.5" customHeight="1" x14ac:dyDescent="0.25">
      <c r="A47" s="231">
        <v>35</v>
      </c>
      <c r="B47" s="232" t="s">
        <v>45</v>
      </c>
      <c r="C47" s="233" t="s">
        <v>129</v>
      </c>
      <c r="D47" s="234" t="s">
        <v>28</v>
      </c>
      <c r="E47" s="235">
        <v>3.86</v>
      </c>
      <c r="F47" s="236">
        <f t="shared" si="8"/>
        <v>67.55</v>
      </c>
      <c r="G47" s="237">
        <v>0</v>
      </c>
      <c r="H47" s="237">
        <v>9</v>
      </c>
      <c r="I47" s="237">
        <v>0</v>
      </c>
      <c r="J47" s="237">
        <v>0</v>
      </c>
      <c r="K47" s="222">
        <f t="shared" si="9"/>
        <v>9</v>
      </c>
      <c r="L47" s="239">
        <f t="shared" si="10"/>
        <v>0.91836734693877553</v>
      </c>
      <c r="M47" s="237">
        <v>12</v>
      </c>
      <c r="N47" s="237">
        <v>13</v>
      </c>
      <c r="O47" s="237">
        <v>8</v>
      </c>
      <c r="P47" s="237">
        <v>21</v>
      </c>
      <c r="Q47" s="237">
        <v>28</v>
      </c>
      <c r="R47" s="223">
        <f t="shared" si="11"/>
        <v>82</v>
      </c>
      <c r="S47" s="240">
        <f t="shared" si="12"/>
        <v>1.0962566844919786</v>
      </c>
      <c r="T47" s="241">
        <v>3</v>
      </c>
      <c r="U47" s="242"/>
      <c r="V47" s="242"/>
      <c r="W47" s="243">
        <f t="shared" si="13"/>
        <v>3</v>
      </c>
      <c r="X47" s="249">
        <f t="shared" si="14"/>
        <v>0.4285714285714286</v>
      </c>
      <c r="Y47" s="250">
        <f t="shared" si="15"/>
        <v>69.993195460002184</v>
      </c>
    </row>
    <row r="48" spans="1:25" s="201" customFormat="1" ht="40.5" customHeight="1" x14ac:dyDescent="0.25">
      <c r="A48" s="231">
        <v>36</v>
      </c>
      <c r="B48" s="263" t="s">
        <v>44</v>
      </c>
      <c r="C48" s="233" t="s">
        <v>143</v>
      </c>
      <c r="D48" s="234" t="s">
        <v>57</v>
      </c>
      <c r="E48" s="235">
        <v>3.8820000000000001</v>
      </c>
      <c r="F48" s="236">
        <f t="shared" si="8"/>
        <v>67.935000000000002</v>
      </c>
      <c r="G48" s="237">
        <v>4</v>
      </c>
      <c r="H48" s="237">
        <v>0</v>
      </c>
      <c r="I48" s="237">
        <v>6</v>
      </c>
      <c r="J48" s="237">
        <v>0</v>
      </c>
      <c r="K48" s="222">
        <f t="shared" si="9"/>
        <v>10</v>
      </c>
      <c r="L48" s="239">
        <f t="shared" si="10"/>
        <v>1.0204081632653061</v>
      </c>
      <c r="M48" s="237">
        <v>4</v>
      </c>
      <c r="N48" s="237">
        <v>9</v>
      </c>
      <c r="O48" s="237">
        <v>2</v>
      </c>
      <c r="P48" s="237">
        <v>0</v>
      </c>
      <c r="Q48" s="237">
        <v>8</v>
      </c>
      <c r="R48" s="223">
        <f t="shared" si="11"/>
        <v>23</v>
      </c>
      <c r="S48" s="240">
        <f t="shared" si="12"/>
        <v>0.30748663101604279</v>
      </c>
      <c r="T48" s="241">
        <v>5</v>
      </c>
      <c r="U48" s="242"/>
      <c r="V48" s="242"/>
      <c r="W48" s="243">
        <f t="shared" si="13"/>
        <v>5</v>
      </c>
      <c r="X48" s="249">
        <f t="shared" si="14"/>
        <v>0.71428571428571419</v>
      </c>
      <c r="Y48" s="250">
        <f t="shared" si="15"/>
        <v>69.977180508567059</v>
      </c>
    </row>
    <row r="49" spans="1:25" s="201" customFormat="1" ht="40.5" customHeight="1" x14ac:dyDescent="0.25">
      <c r="A49" s="231">
        <v>37</v>
      </c>
      <c r="B49" s="232" t="s">
        <v>44</v>
      </c>
      <c r="C49" s="233" t="s">
        <v>130</v>
      </c>
      <c r="D49" s="234" t="s">
        <v>28</v>
      </c>
      <c r="E49" s="235">
        <v>3.907</v>
      </c>
      <c r="F49" s="236">
        <f t="shared" si="8"/>
        <v>68.372500000000002</v>
      </c>
      <c r="G49" s="237">
        <v>6</v>
      </c>
      <c r="H49" s="237">
        <v>0</v>
      </c>
      <c r="I49" s="237">
        <v>0</v>
      </c>
      <c r="J49" s="237">
        <v>5</v>
      </c>
      <c r="K49" s="222">
        <f t="shared" si="9"/>
        <v>11</v>
      </c>
      <c r="L49" s="239">
        <f t="shared" si="10"/>
        <v>1.1224489795918366</v>
      </c>
      <c r="M49" s="237">
        <v>13</v>
      </c>
      <c r="N49" s="237">
        <v>5</v>
      </c>
      <c r="O49" s="237">
        <v>0</v>
      </c>
      <c r="P49" s="237">
        <v>8</v>
      </c>
      <c r="Q49" s="237">
        <v>10</v>
      </c>
      <c r="R49" s="223">
        <f t="shared" si="11"/>
        <v>36</v>
      </c>
      <c r="S49" s="240">
        <f t="shared" si="12"/>
        <v>0.48128342245989303</v>
      </c>
      <c r="T49" s="241">
        <v>0</v>
      </c>
      <c r="U49" s="242"/>
      <c r="V49" s="242"/>
      <c r="W49" s="243">
        <f t="shared" si="13"/>
        <v>0</v>
      </c>
      <c r="X49" s="249">
        <f t="shared" si="14"/>
        <v>0</v>
      </c>
      <c r="Y49" s="250">
        <f t="shared" si="15"/>
        <v>69.976232402051735</v>
      </c>
    </row>
    <row r="50" spans="1:25" s="201" customFormat="1" ht="40.5" customHeight="1" x14ac:dyDescent="0.25">
      <c r="A50" s="231">
        <v>38</v>
      </c>
      <c r="B50" s="260" t="s">
        <v>44</v>
      </c>
      <c r="C50" s="255" t="s">
        <v>128</v>
      </c>
      <c r="D50" s="254" t="s">
        <v>38</v>
      </c>
      <c r="E50" s="235">
        <v>3.83</v>
      </c>
      <c r="F50" s="236">
        <f t="shared" si="8"/>
        <v>67.025000000000006</v>
      </c>
      <c r="G50" s="237">
        <v>0</v>
      </c>
      <c r="H50" s="237">
        <v>0</v>
      </c>
      <c r="I50" s="237">
        <v>20</v>
      </c>
      <c r="J50" s="237">
        <v>0</v>
      </c>
      <c r="K50" s="222">
        <f t="shared" si="9"/>
        <v>20</v>
      </c>
      <c r="L50" s="239">
        <f t="shared" si="10"/>
        <v>2.0408163265306123</v>
      </c>
      <c r="M50" s="237">
        <v>9</v>
      </c>
      <c r="N50" s="237">
        <v>10</v>
      </c>
      <c r="O50" s="237">
        <v>2</v>
      </c>
      <c r="P50" s="237">
        <v>0</v>
      </c>
      <c r="Q50" s="237">
        <v>0</v>
      </c>
      <c r="R50" s="223">
        <f t="shared" si="11"/>
        <v>21</v>
      </c>
      <c r="S50" s="240">
        <f t="shared" si="12"/>
        <v>0.28074866310160429</v>
      </c>
      <c r="T50" s="241">
        <v>0</v>
      </c>
      <c r="U50" s="242"/>
      <c r="V50" s="242"/>
      <c r="W50" s="243">
        <f t="shared" si="13"/>
        <v>0</v>
      </c>
      <c r="X50" s="249">
        <f t="shared" si="14"/>
        <v>0</v>
      </c>
      <c r="Y50" s="250">
        <f t="shared" si="15"/>
        <v>69.346564989632228</v>
      </c>
    </row>
    <row r="51" spans="1:25" s="201" customFormat="1" ht="40.5" customHeight="1" x14ac:dyDescent="0.25">
      <c r="A51" s="231">
        <v>39</v>
      </c>
      <c r="B51" s="232" t="s">
        <v>44</v>
      </c>
      <c r="C51" s="233" t="s">
        <v>109</v>
      </c>
      <c r="D51" s="234" t="s">
        <v>61</v>
      </c>
      <c r="E51" s="235">
        <v>3.9390000000000001</v>
      </c>
      <c r="F51" s="236">
        <f t="shared" si="8"/>
        <v>68.932500000000005</v>
      </c>
      <c r="G51" s="237">
        <v>0</v>
      </c>
      <c r="H51" s="237">
        <v>0</v>
      </c>
      <c r="I51" s="237">
        <v>0</v>
      </c>
      <c r="J51" s="237">
        <v>0</v>
      </c>
      <c r="K51" s="222">
        <f t="shared" si="9"/>
        <v>0</v>
      </c>
      <c r="L51" s="239">
        <f t="shared" si="10"/>
        <v>0</v>
      </c>
      <c r="M51" s="237">
        <v>8</v>
      </c>
      <c r="N51" s="237">
        <v>3</v>
      </c>
      <c r="O51" s="237">
        <v>7</v>
      </c>
      <c r="P51" s="237">
        <v>0</v>
      </c>
      <c r="Q51" s="237">
        <v>0</v>
      </c>
      <c r="R51" s="223">
        <f t="shared" si="11"/>
        <v>18</v>
      </c>
      <c r="S51" s="240">
        <f t="shared" si="12"/>
        <v>0.24064171122994651</v>
      </c>
      <c r="T51" s="241">
        <v>0</v>
      </c>
      <c r="U51" s="242"/>
      <c r="V51" s="242"/>
      <c r="W51" s="243">
        <f t="shared" si="13"/>
        <v>0</v>
      </c>
      <c r="X51" s="249">
        <f t="shared" si="14"/>
        <v>0</v>
      </c>
      <c r="Y51" s="250">
        <f t="shared" si="15"/>
        <v>69.173141711229945</v>
      </c>
    </row>
    <row r="52" spans="1:25" s="201" customFormat="1" ht="40.5" customHeight="1" x14ac:dyDescent="0.25">
      <c r="A52" s="231">
        <v>40</v>
      </c>
      <c r="B52" s="251" t="s">
        <v>44</v>
      </c>
      <c r="C52" s="233" t="s">
        <v>103</v>
      </c>
      <c r="D52" s="252" t="s">
        <v>61</v>
      </c>
      <c r="E52" s="235">
        <v>3.7210000000000001</v>
      </c>
      <c r="F52" s="236">
        <f t="shared" si="8"/>
        <v>65.117500000000007</v>
      </c>
      <c r="G52" s="237">
        <v>2</v>
      </c>
      <c r="H52" s="237">
        <v>10</v>
      </c>
      <c r="I52" s="237">
        <v>6</v>
      </c>
      <c r="J52" s="237">
        <v>2</v>
      </c>
      <c r="K52" s="222">
        <f t="shared" si="9"/>
        <v>20</v>
      </c>
      <c r="L52" s="239">
        <f t="shared" si="10"/>
        <v>2.0408163265306123</v>
      </c>
      <c r="M52" s="237">
        <v>6</v>
      </c>
      <c r="N52" s="237">
        <v>9</v>
      </c>
      <c r="O52" s="237">
        <v>5</v>
      </c>
      <c r="P52" s="237">
        <v>0</v>
      </c>
      <c r="Q52" s="237">
        <v>0</v>
      </c>
      <c r="R52" s="223">
        <f t="shared" si="11"/>
        <v>20</v>
      </c>
      <c r="S52" s="240">
        <f t="shared" si="12"/>
        <v>0.26737967914438504</v>
      </c>
      <c r="T52" s="241">
        <v>8</v>
      </c>
      <c r="U52" s="242"/>
      <c r="V52" s="242"/>
      <c r="W52" s="243">
        <f t="shared" si="13"/>
        <v>8</v>
      </c>
      <c r="X52" s="249">
        <f t="shared" si="14"/>
        <v>1.1428571428571428</v>
      </c>
      <c r="Y52" s="250">
        <f t="shared" si="15"/>
        <v>68.568553148532146</v>
      </c>
    </row>
    <row r="53" spans="1:25" s="201" customFormat="1" ht="40.5" customHeight="1" x14ac:dyDescent="0.25">
      <c r="A53" s="231">
        <v>41</v>
      </c>
      <c r="B53" s="251" t="s">
        <v>44</v>
      </c>
      <c r="C53" s="233" t="s">
        <v>107</v>
      </c>
      <c r="D53" s="252" t="s">
        <v>61</v>
      </c>
      <c r="E53" s="235">
        <v>3.7759999999999998</v>
      </c>
      <c r="F53" s="236">
        <f t="shared" si="8"/>
        <v>66.08</v>
      </c>
      <c r="G53" s="237">
        <v>6</v>
      </c>
      <c r="H53" s="237">
        <v>0</v>
      </c>
      <c r="I53" s="237">
        <v>12</v>
      </c>
      <c r="J53" s="237">
        <v>0</v>
      </c>
      <c r="K53" s="222">
        <f t="shared" si="9"/>
        <v>18</v>
      </c>
      <c r="L53" s="239">
        <f t="shared" si="10"/>
        <v>1.8367346938775511</v>
      </c>
      <c r="M53" s="237">
        <v>2</v>
      </c>
      <c r="N53" s="237">
        <v>12</v>
      </c>
      <c r="O53" s="237">
        <v>0</v>
      </c>
      <c r="P53" s="237">
        <v>0</v>
      </c>
      <c r="Q53" s="237">
        <v>0</v>
      </c>
      <c r="R53" s="223">
        <f t="shared" si="11"/>
        <v>14</v>
      </c>
      <c r="S53" s="240">
        <f t="shared" si="12"/>
        <v>0.18716577540106949</v>
      </c>
      <c r="T53" s="241">
        <v>2</v>
      </c>
      <c r="U53" s="242"/>
      <c r="V53" s="242"/>
      <c r="W53" s="243">
        <f t="shared" si="13"/>
        <v>2</v>
      </c>
      <c r="X53" s="249">
        <f t="shared" si="14"/>
        <v>0.2857142857142857</v>
      </c>
      <c r="Y53" s="250">
        <f t="shared" si="15"/>
        <v>68.389614754992905</v>
      </c>
    </row>
    <row r="54" spans="1:25" s="201" customFormat="1" ht="40.5" customHeight="1" x14ac:dyDescent="0.25">
      <c r="A54" s="231">
        <v>42</v>
      </c>
      <c r="B54" s="254" t="s">
        <v>44</v>
      </c>
      <c r="C54" s="255" t="s">
        <v>121</v>
      </c>
      <c r="D54" s="254" t="s">
        <v>76</v>
      </c>
      <c r="E54" s="235">
        <v>3.774</v>
      </c>
      <c r="F54" s="236">
        <f t="shared" si="8"/>
        <v>66.045000000000002</v>
      </c>
      <c r="G54" s="237">
        <v>0</v>
      </c>
      <c r="H54" s="237">
        <v>0</v>
      </c>
      <c r="I54" s="237">
        <v>6</v>
      </c>
      <c r="J54" s="237">
        <v>4</v>
      </c>
      <c r="K54" s="222">
        <f t="shared" si="9"/>
        <v>10</v>
      </c>
      <c r="L54" s="239">
        <f t="shared" si="10"/>
        <v>1.0204081632653061</v>
      </c>
      <c r="M54" s="237">
        <v>12</v>
      </c>
      <c r="N54" s="237">
        <v>10</v>
      </c>
      <c r="O54" s="237">
        <v>10</v>
      </c>
      <c r="P54" s="237">
        <v>13</v>
      </c>
      <c r="Q54" s="237">
        <v>0</v>
      </c>
      <c r="R54" s="223">
        <f t="shared" si="11"/>
        <v>45</v>
      </c>
      <c r="S54" s="240">
        <f t="shared" si="12"/>
        <v>0.60160427807486627</v>
      </c>
      <c r="T54" s="241">
        <v>4</v>
      </c>
      <c r="U54" s="242"/>
      <c r="V54" s="242"/>
      <c r="W54" s="243">
        <f t="shared" si="13"/>
        <v>4</v>
      </c>
      <c r="X54" s="249">
        <f t="shared" si="14"/>
        <v>0.5714285714285714</v>
      </c>
      <c r="Y54" s="250">
        <f t="shared" si="15"/>
        <v>68.238441012768746</v>
      </c>
    </row>
    <row r="55" spans="1:25" s="201" customFormat="1" ht="40.5" customHeight="1" x14ac:dyDescent="0.25">
      <c r="A55" s="231">
        <v>43</v>
      </c>
      <c r="B55" s="237" t="s">
        <v>44</v>
      </c>
      <c r="C55" s="233" t="s">
        <v>93</v>
      </c>
      <c r="D55" s="252" t="s">
        <v>27</v>
      </c>
      <c r="E55" s="235">
        <v>3.84</v>
      </c>
      <c r="F55" s="236">
        <f t="shared" si="8"/>
        <v>67.2</v>
      </c>
      <c r="G55" s="237">
        <v>0</v>
      </c>
      <c r="H55" s="237">
        <v>0</v>
      </c>
      <c r="I55" s="237">
        <v>0</v>
      </c>
      <c r="J55" s="237">
        <v>0</v>
      </c>
      <c r="K55" s="222">
        <f t="shared" si="9"/>
        <v>0</v>
      </c>
      <c r="L55" s="239">
        <f t="shared" si="10"/>
        <v>0</v>
      </c>
      <c r="M55" s="237">
        <v>0</v>
      </c>
      <c r="N55" s="237">
        <v>0</v>
      </c>
      <c r="O55" s="237">
        <v>0</v>
      </c>
      <c r="P55" s="237">
        <v>0</v>
      </c>
      <c r="Q55" s="237">
        <v>0</v>
      </c>
      <c r="R55" s="223">
        <f t="shared" si="11"/>
        <v>0</v>
      </c>
      <c r="S55" s="240">
        <f t="shared" si="12"/>
        <v>0</v>
      </c>
      <c r="T55" s="241">
        <v>0</v>
      </c>
      <c r="U55" s="242"/>
      <c r="V55" s="242"/>
      <c r="W55" s="264">
        <f t="shared" si="13"/>
        <v>0</v>
      </c>
      <c r="X55" s="249">
        <f t="shared" si="14"/>
        <v>0</v>
      </c>
      <c r="Y55" s="250">
        <f t="shared" si="15"/>
        <v>67.2</v>
      </c>
    </row>
    <row r="56" spans="1:25" s="201" customFormat="1" ht="40.5" customHeight="1" x14ac:dyDescent="0.25">
      <c r="A56" s="231">
        <v>44</v>
      </c>
      <c r="B56" s="254" t="s">
        <v>44</v>
      </c>
      <c r="C56" s="255" t="s">
        <v>108</v>
      </c>
      <c r="D56" s="254" t="s">
        <v>61</v>
      </c>
      <c r="E56" s="235">
        <v>3.7450000000000001</v>
      </c>
      <c r="F56" s="236">
        <f t="shared" si="8"/>
        <v>65.537500000000009</v>
      </c>
      <c r="G56" s="237">
        <v>12</v>
      </c>
      <c r="H56" s="237">
        <v>0</v>
      </c>
      <c r="I56" s="237">
        <v>0</v>
      </c>
      <c r="J56" s="237">
        <v>0</v>
      </c>
      <c r="K56" s="222">
        <f t="shared" si="9"/>
        <v>12</v>
      </c>
      <c r="L56" s="239">
        <f t="shared" si="10"/>
        <v>1.2244897959183674</v>
      </c>
      <c r="M56" s="237">
        <v>8</v>
      </c>
      <c r="N56" s="237">
        <v>3</v>
      </c>
      <c r="O56" s="237">
        <v>0</v>
      </c>
      <c r="P56" s="237">
        <v>0</v>
      </c>
      <c r="Q56" s="237">
        <v>0</v>
      </c>
      <c r="R56" s="223">
        <f t="shared" si="11"/>
        <v>11</v>
      </c>
      <c r="S56" s="240">
        <f t="shared" si="12"/>
        <v>0.14705882352941177</v>
      </c>
      <c r="T56" s="241">
        <v>0</v>
      </c>
      <c r="U56" s="242"/>
      <c r="V56" s="242"/>
      <c r="W56" s="243">
        <f t="shared" si="13"/>
        <v>0</v>
      </c>
      <c r="X56" s="249">
        <f t="shared" si="14"/>
        <v>0</v>
      </c>
      <c r="Y56" s="250">
        <f t="shared" si="15"/>
        <v>66.909048619447788</v>
      </c>
    </row>
    <row r="57" spans="1:25" s="201" customFormat="1" ht="40.5" customHeight="1" x14ac:dyDescent="0.25">
      <c r="A57" s="231">
        <v>45</v>
      </c>
      <c r="B57" s="251" t="s">
        <v>44</v>
      </c>
      <c r="C57" s="233" t="s">
        <v>105</v>
      </c>
      <c r="D57" s="252" t="s">
        <v>61</v>
      </c>
      <c r="E57" s="235">
        <v>3.819</v>
      </c>
      <c r="F57" s="236">
        <f t="shared" si="8"/>
        <v>66.832499999999996</v>
      </c>
      <c r="G57" s="237">
        <v>0</v>
      </c>
      <c r="H57" s="237">
        <v>0</v>
      </c>
      <c r="I57" s="237">
        <v>0</v>
      </c>
      <c r="J57" s="237">
        <v>0</v>
      </c>
      <c r="K57" s="222">
        <f t="shared" si="9"/>
        <v>0</v>
      </c>
      <c r="L57" s="239">
        <f t="shared" si="10"/>
        <v>0</v>
      </c>
      <c r="M57" s="237">
        <v>0</v>
      </c>
      <c r="N57" s="237">
        <v>0</v>
      </c>
      <c r="O57" s="237">
        <v>0</v>
      </c>
      <c r="P57" s="237">
        <v>0</v>
      </c>
      <c r="Q57" s="237">
        <v>0</v>
      </c>
      <c r="R57" s="223">
        <f t="shared" si="11"/>
        <v>0</v>
      </c>
      <c r="S57" s="240">
        <f t="shared" si="12"/>
        <v>0</v>
      </c>
      <c r="T57" s="241">
        <v>0</v>
      </c>
      <c r="U57" s="242"/>
      <c r="V57" s="242"/>
      <c r="W57" s="243">
        <f t="shared" si="13"/>
        <v>0</v>
      </c>
      <c r="X57" s="249">
        <f t="shared" si="14"/>
        <v>0</v>
      </c>
      <c r="Y57" s="250">
        <f t="shared" si="15"/>
        <v>66.832499999999996</v>
      </c>
    </row>
    <row r="58" spans="1:25" s="201" customFormat="1" ht="40.5" customHeight="1" x14ac:dyDescent="0.25">
      <c r="A58" s="231">
        <v>46</v>
      </c>
      <c r="B58" s="232" t="s">
        <v>45</v>
      </c>
      <c r="C58" s="233" t="s">
        <v>126</v>
      </c>
      <c r="D58" s="234" t="s">
        <v>125</v>
      </c>
      <c r="E58" s="235">
        <v>3.52</v>
      </c>
      <c r="F58" s="236">
        <f t="shared" si="8"/>
        <v>61.6</v>
      </c>
      <c r="G58" s="237">
        <v>0</v>
      </c>
      <c r="H58" s="237">
        <v>12</v>
      </c>
      <c r="I58" s="237">
        <v>22</v>
      </c>
      <c r="J58" s="237">
        <v>7</v>
      </c>
      <c r="K58" s="222">
        <f t="shared" si="9"/>
        <v>41</v>
      </c>
      <c r="L58" s="239">
        <f t="shared" si="10"/>
        <v>4.1836734693877551</v>
      </c>
      <c r="M58" s="237">
        <v>2</v>
      </c>
      <c r="N58" s="237">
        <v>0</v>
      </c>
      <c r="O58" s="237">
        <v>6</v>
      </c>
      <c r="P58" s="237">
        <v>29</v>
      </c>
      <c r="Q58" s="237">
        <v>8</v>
      </c>
      <c r="R58" s="223">
        <f t="shared" si="11"/>
        <v>45</v>
      </c>
      <c r="S58" s="240">
        <f t="shared" si="12"/>
        <v>0.60160427807486627</v>
      </c>
      <c r="T58" s="241">
        <v>0</v>
      </c>
      <c r="U58" s="242"/>
      <c r="V58" s="242"/>
      <c r="W58" s="243">
        <f t="shared" si="13"/>
        <v>0</v>
      </c>
      <c r="X58" s="249">
        <f t="shared" si="14"/>
        <v>0</v>
      </c>
      <c r="Y58" s="250">
        <f t="shared" si="15"/>
        <v>66.385277747462624</v>
      </c>
    </row>
    <row r="59" spans="1:25" s="201" customFormat="1" ht="40.5" customHeight="1" x14ac:dyDescent="0.25">
      <c r="A59" s="231">
        <v>47</v>
      </c>
      <c r="B59" s="263" t="s">
        <v>45</v>
      </c>
      <c r="C59" s="233" t="s">
        <v>124</v>
      </c>
      <c r="D59" s="234" t="s">
        <v>125</v>
      </c>
      <c r="E59" s="235">
        <v>3.5179999999999998</v>
      </c>
      <c r="F59" s="236">
        <f t="shared" si="8"/>
        <v>61.564999999999998</v>
      </c>
      <c r="G59" s="237">
        <v>5</v>
      </c>
      <c r="H59" s="237">
        <v>0</v>
      </c>
      <c r="I59" s="237">
        <v>0</v>
      </c>
      <c r="J59" s="237">
        <v>9</v>
      </c>
      <c r="K59" s="222">
        <f t="shared" si="9"/>
        <v>14</v>
      </c>
      <c r="L59" s="239">
        <f t="shared" si="10"/>
        <v>1.4285714285714284</v>
      </c>
      <c r="M59" s="237">
        <v>0</v>
      </c>
      <c r="N59" s="237">
        <v>5</v>
      </c>
      <c r="O59" s="237">
        <v>4</v>
      </c>
      <c r="P59" s="237">
        <v>26</v>
      </c>
      <c r="Q59" s="237">
        <v>0</v>
      </c>
      <c r="R59" s="223">
        <f t="shared" si="11"/>
        <v>35</v>
      </c>
      <c r="S59" s="240">
        <f t="shared" si="12"/>
        <v>0.46791443850267378</v>
      </c>
      <c r="T59" s="241">
        <v>13</v>
      </c>
      <c r="U59" s="242"/>
      <c r="V59" s="242"/>
      <c r="W59" s="243">
        <f t="shared" si="13"/>
        <v>13</v>
      </c>
      <c r="X59" s="249">
        <f t="shared" si="14"/>
        <v>1.8571428571428572</v>
      </c>
      <c r="Y59" s="250">
        <f t="shared" si="15"/>
        <v>65.318628724216964</v>
      </c>
    </row>
    <row r="60" spans="1:25" s="201" customFormat="1" ht="40.5" customHeight="1" x14ac:dyDescent="0.25">
      <c r="A60" s="231">
        <v>48</v>
      </c>
      <c r="B60" s="260" t="s">
        <v>44</v>
      </c>
      <c r="C60" s="265" t="s">
        <v>122</v>
      </c>
      <c r="D60" s="254" t="s">
        <v>76</v>
      </c>
      <c r="E60" s="235">
        <v>3.6389999999999998</v>
      </c>
      <c r="F60" s="236">
        <f t="shared" si="8"/>
        <v>63.682499999999997</v>
      </c>
      <c r="G60" s="237">
        <v>0</v>
      </c>
      <c r="H60" s="237">
        <v>0</v>
      </c>
      <c r="I60" s="237">
        <v>0</v>
      </c>
      <c r="J60" s="237">
        <v>0</v>
      </c>
      <c r="K60" s="222">
        <f t="shared" si="9"/>
        <v>0</v>
      </c>
      <c r="L60" s="239">
        <f t="shared" si="10"/>
        <v>0</v>
      </c>
      <c r="M60" s="237">
        <v>0</v>
      </c>
      <c r="N60" s="237">
        <v>3</v>
      </c>
      <c r="O60" s="237">
        <v>14</v>
      </c>
      <c r="P60" s="237">
        <v>8</v>
      </c>
      <c r="Q60" s="237">
        <v>0</v>
      </c>
      <c r="R60" s="223">
        <f t="shared" si="11"/>
        <v>25</v>
      </c>
      <c r="S60" s="240">
        <f t="shared" si="12"/>
        <v>0.33422459893048129</v>
      </c>
      <c r="T60" s="241">
        <v>0</v>
      </c>
      <c r="U60" s="242"/>
      <c r="V60" s="242"/>
      <c r="W60" s="243">
        <f t="shared" si="13"/>
        <v>0</v>
      </c>
      <c r="X60" s="249">
        <f t="shared" si="14"/>
        <v>0</v>
      </c>
      <c r="Y60" s="250">
        <f t="shared" si="15"/>
        <v>64.01672459893048</v>
      </c>
    </row>
    <row r="61" spans="1:25" s="201" customFormat="1" ht="40.5" customHeight="1" x14ac:dyDescent="0.25">
      <c r="A61" s="231">
        <v>49</v>
      </c>
      <c r="B61" s="251" t="s">
        <v>44</v>
      </c>
      <c r="C61" s="233" t="s">
        <v>99</v>
      </c>
      <c r="D61" s="252" t="s">
        <v>61</v>
      </c>
      <c r="E61" s="235">
        <v>3.621</v>
      </c>
      <c r="F61" s="236">
        <f t="shared" si="8"/>
        <v>63.3675</v>
      </c>
      <c r="G61" s="237">
        <v>0</v>
      </c>
      <c r="H61" s="237">
        <v>0</v>
      </c>
      <c r="I61" s="237">
        <v>0</v>
      </c>
      <c r="J61" s="237">
        <v>0</v>
      </c>
      <c r="K61" s="222">
        <f t="shared" si="9"/>
        <v>0</v>
      </c>
      <c r="L61" s="239">
        <f t="shared" si="10"/>
        <v>0</v>
      </c>
      <c r="M61" s="237">
        <v>0</v>
      </c>
      <c r="N61" s="237">
        <v>8</v>
      </c>
      <c r="O61" s="237">
        <v>0</v>
      </c>
      <c r="P61" s="237">
        <v>0</v>
      </c>
      <c r="Q61" s="237">
        <v>0</v>
      </c>
      <c r="R61" s="223">
        <f t="shared" si="11"/>
        <v>8</v>
      </c>
      <c r="S61" s="240">
        <f t="shared" si="12"/>
        <v>0.10695187165775401</v>
      </c>
      <c r="T61" s="241">
        <v>0</v>
      </c>
      <c r="U61" s="242"/>
      <c r="V61" s="242"/>
      <c r="W61" s="243">
        <f t="shared" si="13"/>
        <v>0</v>
      </c>
      <c r="X61" s="249">
        <f t="shared" si="14"/>
        <v>0</v>
      </c>
      <c r="Y61" s="250">
        <f t="shared" si="15"/>
        <v>63.474451871657756</v>
      </c>
    </row>
    <row r="62" spans="1:25" s="201" customFormat="1" ht="40.5" customHeight="1" x14ac:dyDescent="0.25">
      <c r="A62" s="231">
        <v>50</v>
      </c>
      <c r="B62" s="251" t="s">
        <v>44</v>
      </c>
      <c r="C62" s="233" t="s">
        <v>102</v>
      </c>
      <c r="D62" s="257" t="s">
        <v>61</v>
      </c>
      <c r="E62" s="235">
        <v>3.4049999999999998</v>
      </c>
      <c r="F62" s="236">
        <f t="shared" si="8"/>
        <v>59.587499999999999</v>
      </c>
      <c r="G62" s="237">
        <v>0</v>
      </c>
      <c r="H62" s="237">
        <v>9</v>
      </c>
      <c r="I62" s="237">
        <v>0</v>
      </c>
      <c r="J62" s="237">
        <v>10</v>
      </c>
      <c r="K62" s="222">
        <f t="shared" si="9"/>
        <v>19</v>
      </c>
      <c r="L62" s="239">
        <f t="shared" si="10"/>
        <v>1.9387755102040816</v>
      </c>
      <c r="M62" s="237">
        <v>0</v>
      </c>
      <c r="N62" s="237">
        <v>39</v>
      </c>
      <c r="O62" s="237">
        <v>0</v>
      </c>
      <c r="P62" s="237">
        <v>21</v>
      </c>
      <c r="Q62" s="237">
        <v>0</v>
      </c>
      <c r="R62" s="223">
        <f t="shared" si="11"/>
        <v>60</v>
      </c>
      <c r="S62" s="240">
        <f t="shared" si="12"/>
        <v>0.80213903743315507</v>
      </c>
      <c r="T62" s="241">
        <v>2</v>
      </c>
      <c r="U62" s="242"/>
      <c r="V62" s="242"/>
      <c r="W62" s="243">
        <f t="shared" si="13"/>
        <v>2</v>
      </c>
      <c r="X62" s="249">
        <f t="shared" si="14"/>
        <v>0.2857142857142857</v>
      </c>
      <c r="Y62" s="250">
        <f t="shared" si="15"/>
        <v>62.614128833351522</v>
      </c>
    </row>
    <row r="63" spans="1:25" s="201" customFormat="1" ht="40.5" customHeight="1" x14ac:dyDescent="0.25">
      <c r="A63" s="231">
        <v>51</v>
      </c>
      <c r="B63" s="232" t="s">
        <v>45</v>
      </c>
      <c r="C63" s="233" t="s">
        <v>132</v>
      </c>
      <c r="D63" s="234" t="s">
        <v>28</v>
      </c>
      <c r="E63" s="235">
        <v>3.4809999999999999</v>
      </c>
      <c r="F63" s="236">
        <f t="shared" si="8"/>
        <v>60.917499999999997</v>
      </c>
      <c r="G63" s="237">
        <v>6</v>
      </c>
      <c r="H63" s="237">
        <v>0</v>
      </c>
      <c r="I63" s="237">
        <v>0</v>
      </c>
      <c r="J63" s="237">
        <v>0</v>
      </c>
      <c r="K63" s="222">
        <f t="shared" si="9"/>
        <v>6</v>
      </c>
      <c r="L63" s="239">
        <f t="shared" si="10"/>
        <v>0.61224489795918369</v>
      </c>
      <c r="M63" s="237">
        <v>4</v>
      </c>
      <c r="N63" s="237">
        <v>31</v>
      </c>
      <c r="O63" s="237">
        <v>16</v>
      </c>
      <c r="P63" s="237">
        <v>0</v>
      </c>
      <c r="Q63" s="237">
        <v>0</v>
      </c>
      <c r="R63" s="223">
        <f t="shared" si="11"/>
        <v>51</v>
      </c>
      <c r="S63" s="240">
        <f t="shared" si="12"/>
        <v>0.68181818181818177</v>
      </c>
      <c r="T63" s="241">
        <v>0</v>
      </c>
      <c r="U63" s="242"/>
      <c r="V63" s="242"/>
      <c r="W63" s="243">
        <f t="shared" si="13"/>
        <v>0</v>
      </c>
      <c r="X63" s="249">
        <f t="shared" si="14"/>
        <v>0</v>
      </c>
      <c r="Y63" s="250">
        <f t="shared" si="15"/>
        <v>62.211563079777363</v>
      </c>
    </row>
    <row r="64" spans="1:25" s="201" customFormat="1" ht="40.5" customHeight="1" x14ac:dyDescent="0.25">
      <c r="A64" s="231">
        <v>52</v>
      </c>
      <c r="B64" s="251" t="s">
        <v>44</v>
      </c>
      <c r="C64" s="233" t="s">
        <v>96</v>
      </c>
      <c r="D64" s="257" t="s">
        <v>61</v>
      </c>
      <c r="E64" s="235">
        <v>3.2770000000000001</v>
      </c>
      <c r="F64" s="236">
        <f t="shared" si="8"/>
        <v>57.347500000000004</v>
      </c>
      <c r="G64" s="237">
        <v>5</v>
      </c>
      <c r="H64" s="237">
        <v>0</v>
      </c>
      <c r="I64" s="237">
        <v>0</v>
      </c>
      <c r="J64" s="237">
        <v>8</v>
      </c>
      <c r="K64" s="222">
        <f t="shared" si="9"/>
        <v>13</v>
      </c>
      <c r="L64" s="239">
        <f t="shared" si="10"/>
        <v>1.3265306122448981</v>
      </c>
      <c r="M64" s="237">
        <v>38</v>
      </c>
      <c r="N64" s="237">
        <v>61</v>
      </c>
      <c r="O64" s="237">
        <v>2</v>
      </c>
      <c r="P64" s="237">
        <v>18</v>
      </c>
      <c r="Q64" s="237">
        <v>56</v>
      </c>
      <c r="R64" s="223">
        <f t="shared" si="11"/>
        <v>175</v>
      </c>
      <c r="S64" s="240">
        <f t="shared" si="12"/>
        <v>2.3395721925133688</v>
      </c>
      <c r="T64" s="241">
        <v>0</v>
      </c>
      <c r="U64" s="242"/>
      <c r="V64" s="242"/>
      <c r="W64" s="264">
        <f t="shared" si="13"/>
        <v>0</v>
      </c>
      <c r="X64" s="249">
        <f t="shared" si="14"/>
        <v>0</v>
      </c>
      <c r="Y64" s="250">
        <f t="shared" si="15"/>
        <v>61.013602804758264</v>
      </c>
    </row>
    <row r="65" spans="1:26" s="201" customFormat="1" ht="40.5" customHeight="1" x14ac:dyDescent="0.25">
      <c r="A65" s="231">
        <v>53</v>
      </c>
      <c r="B65" s="232" t="s">
        <v>45</v>
      </c>
      <c r="C65" s="233" t="s">
        <v>133</v>
      </c>
      <c r="D65" s="234" t="s">
        <v>28</v>
      </c>
      <c r="E65" s="235">
        <v>3.0619999999999998</v>
      </c>
      <c r="F65" s="236">
        <f t="shared" si="8"/>
        <v>53.584999999999994</v>
      </c>
      <c r="G65" s="237">
        <v>24</v>
      </c>
      <c r="H65" s="237">
        <v>8</v>
      </c>
      <c r="I65" s="237">
        <v>0</v>
      </c>
      <c r="J65" s="237">
        <v>0</v>
      </c>
      <c r="K65" s="222">
        <f t="shared" si="9"/>
        <v>32</v>
      </c>
      <c r="L65" s="239">
        <f t="shared" si="10"/>
        <v>3.2653061224489792</v>
      </c>
      <c r="M65" s="237">
        <v>18</v>
      </c>
      <c r="N65" s="237">
        <v>0</v>
      </c>
      <c r="O65" s="237">
        <v>0</v>
      </c>
      <c r="P65" s="237">
        <v>0</v>
      </c>
      <c r="Q65" s="237">
        <v>40</v>
      </c>
      <c r="R65" s="223">
        <f t="shared" si="11"/>
        <v>58</v>
      </c>
      <c r="S65" s="240">
        <f t="shared" si="12"/>
        <v>0.77540106951871657</v>
      </c>
      <c r="T65" s="241">
        <v>5</v>
      </c>
      <c r="U65" s="242"/>
      <c r="V65" s="242"/>
      <c r="W65" s="243">
        <f t="shared" si="13"/>
        <v>5</v>
      </c>
      <c r="X65" s="249">
        <f t="shared" si="14"/>
        <v>0.71428571428571419</v>
      </c>
      <c r="Y65" s="250">
        <f t="shared" si="15"/>
        <v>58.3399929062534</v>
      </c>
    </row>
    <row r="66" spans="1:26" s="201" customFormat="1" ht="40.5" customHeight="1" x14ac:dyDescent="0.25">
      <c r="A66" s="266"/>
      <c r="B66" s="267"/>
      <c r="C66" s="268"/>
      <c r="D66" s="269"/>
      <c r="E66" s="270"/>
      <c r="F66" s="271"/>
      <c r="G66" s="266"/>
      <c r="H66" s="266"/>
      <c r="I66" s="266"/>
      <c r="J66" s="266"/>
      <c r="K66" s="272"/>
      <c r="L66" s="271"/>
      <c r="M66" s="266"/>
      <c r="N66" s="266"/>
      <c r="O66" s="266"/>
      <c r="P66" s="266"/>
      <c r="Q66" s="266"/>
      <c r="R66" s="272"/>
      <c r="S66" s="273"/>
      <c r="T66" s="266"/>
      <c r="U66" s="266"/>
      <c r="V66" s="266"/>
      <c r="W66" s="272"/>
      <c r="X66" s="273"/>
      <c r="Y66" s="274"/>
      <c r="Z66" s="275"/>
    </row>
    <row r="67" spans="1:26" ht="30.75" customHeight="1" x14ac:dyDescent="0.25"/>
    <row r="68" spans="1:26" ht="31.5" customHeight="1" x14ac:dyDescent="0.25"/>
    <row r="69" spans="1:26" ht="34.5" customHeight="1" x14ac:dyDescent="0.25"/>
    <row r="70" spans="1:26" ht="36" customHeight="1" x14ac:dyDescent="0.25"/>
    <row r="71" spans="1:26" ht="28.5" customHeight="1" x14ac:dyDescent="0.25"/>
    <row r="72" spans="1:26" ht="30.75" customHeight="1" x14ac:dyDescent="0.25"/>
    <row r="73" spans="1:26" ht="30" customHeight="1" x14ac:dyDescent="0.25"/>
    <row r="74" spans="1:26" ht="19.5" customHeight="1" x14ac:dyDescent="0.25"/>
    <row r="75" spans="1:26" ht="21" customHeight="1" x14ac:dyDescent="0.25"/>
  </sheetData>
  <sortState ref="A13:Z65">
    <sortCondition descending="1" ref="Y13:Y65"/>
  </sortState>
  <mergeCells count="30">
    <mergeCell ref="A9:D9"/>
    <mergeCell ref="Y7:Y11"/>
    <mergeCell ref="M8:S8"/>
    <mergeCell ref="G8:L8"/>
    <mergeCell ref="E8:F8"/>
    <mergeCell ref="L10:L11"/>
    <mergeCell ref="M10:P10"/>
    <mergeCell ref="V10:V11"/>
    <mergeCell ref="W10:W11"/>
    <mergeCell ref="Q10:Q11"/>
    <mergeCell ref="R10:R11"/>
    <mergeCell ref="S10:S11"/>
    <mergeCell ref="T10:T11"/>
    <mergeCell ref="U10:U11"/>
    <mergeCell ref="X1:Y1"/>
    <mergeCell ref="A10:D10"/>
    <mergeCell ref="E10:E11"/>
    <mergeCell ref="F10:F11"/>
    <mergeCell ref="G10:J10"/>
    <mergeCell ref="K10:K11"/>
    <mergeCell ref="A2:Q2"/>
    <mergeCell ref="A5:Q5"/>
    <mergeCell ref="A7:D7"/>
    <mergeCell ref="E7:X7"/>
    <mergeCell ref="T8:X8"/>
    <mergeCell ref="A8:D8"/>
    <mergeCell ref="E9:F9"/>
    <mergeCell ref="G9:L9"/>
    <mergeCell ref="M9:S9"/>
    <mergeCell ref="X10:X11"/>
  </mergeCells>
  <pageMargins left="0.35433070866141736" right="0.19685039370078741" top="0.47244094488188981" bottom="0.39370078740157483" header="0.31496062992125984" footer="0.31496062992125984"/>
  <pageSetup paperSize="9" scale="50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view="pageBreakPreview" zoomScale="60" zoomScaleNormal="100" workbookViewId="0">
      <selection activeCell="A13" sqref="A13:XFD14"/>
    </sheetView>
  </sheetViews>
  <sheetFormatPr defaultRowHeight="20.25" x14ac:dyDescent="0.25"/>
  <cols>
    <col min="1" max="1" width="8.140625" style="94" customWidth="1"/>
    <col min="2" max="2" width="9.140625" style="94" customWidth="1"/>
    <col min="3" max="3" width="34.5703125" style="140" customWidth="1"/>
    <col min="4" max="4" width="11.5703125" style="94" customWidth="1"/>
    <col min="5" max="11" width="9.28515625" style="94" bestFit="1" customWidth="1"/>
    <col min="12" max="12" width="9.140625" style="94" customWidth="1"/>
    <col min="13" max="13" width="9.28515625" style="94" bestFit="1" customWidth="1"/>
    <col min="14" max="14" width="9.28515625" style="94" customWidth="1"/>
    <col min="15" max="16" width="9.28515625" style="94" bestFit="1" customWidth="1"/>
    <col min="17" max="17" width="15.5703125" style="94" customWidth="1"/>
    <col min="18" max="18" width="9.28515625" style="94" bestFit="1" customWidth="1"/>
    <col min="19" max="19" width="9.7109375" style="94" bestFit="1" customWidth="1"/>
    <col min="20" max="20" width="9.28515625" style="94" bestFit="1" customWidth="1"/>
    <col min="21" max="22" width="9.140625" style="94"/>
    <col min="23" max="23" width="9.28515625" style="94" bestFit="1" customWidth="1"/>
    <col min="24" max="24" width="9.85546875" style="94" customWidth="1"/>
    <col min="25" max="25" width="20.85546875" style="183" customWidth="1"/>
    <col min="26" max="16384" width="9.140625" style="93"/>
  </cols>
  <sheetData>
    <row r="1" spans="1:25" ht="18" x14ac:dyDescent="0.25">
      <c r="X1" s="719" t="s">
        <v>149</v>
      </c>
      <c r="Y1" s="719"/>
    </row>
    <row r="2" spans="1:25" ht="20.25" customHeight="1" x14ac:dyDescent="0.25">
      <c r="A2" s="648" t="s">
        <v>147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96"/>
      <c r="S2" s="96"/>
      <c r="T2" s="96"/>
      <c r="U2" s="95"/>
      <c r="V2" s="95"/>
      <c r="W2" s="96"/>
      <c r="X2" s="96"/>
    </row>
    <row r="3" spans="1:25" x14ac:dyDescent="0.25">
      <c r="A3" s="109" t="s">
        <v>148</v>
      </c>
      <c r="B3" s="128"/>
      <c r="C3" s="11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96"/>
      <c r="S3" s="96"/>
      <c r="T3" s="96"/>
      <c r="U3" s="95"/>
      <c r="V3" s="95"/>
      <c r="W3" s="96"/>
      <c r="X3" s="96"/>
    </row>
    <row r="4" spans="1:25" x14ac:dyDescent="0.25">
      <c r="A4" s="96"/>
      <c r="B4" s="96"/>
      <c r="C4" s="174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5"/>
      <c r="V4" s="95"/>
      <c r="W4" s="96"/>
      <c r="X4" s="96"/>
      <c r="Y4" s="184"/>
    </row>
    <row r="5" spans="1:25" x14ac:dyDescent="0.25">
      <c r="A5" s="720" t="s">
        <v>157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96"/>
      <c r="S5" s="96"/>
      <c r="T5" s="96"/>
      <c r="U5" s="95"/>
      <c r="V5" s="95"/>
      <c r="W5" s="96"/>
      <c r="X5" s="96"/>
    </row>
    <row r="6" spans="1:25" ht="21" thickBot="1" x14ac:dyDescent="0.3">
      <c r="A6" s="96"/>
      <c r="B6" s="96"/>
      <c r="C6" s="17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5"/>
      <c r="V6" s="95"/>
      <c r="W6" s="96"/>
      <c r="X6" s="96"/>
    </row>
    <row r="7" spans="1:25" ht="18" x14ac:dyDescent="0.25">
      <c r="A7" s="721" t="s">
        <v>1</v>
      </c>
      <c r="B7" s="722"/>
      <c r="C7" s="722"/>
      <c r="D7" s="723"/>
      <c r="E7" s="724" t="s">
        <v>2</v>
      </c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5"/>
      <c r="Y7" s="726" t="s">
        <v>164</v>
      </c>
    </row>
    <row r="8" spans="1:25" ht="18" x14ac:dyDescent="0.25">
      <c r="A8" s="710" t="s">
        <v>3</v>
      </c>
      <c r="B8" s="711"/>
      <c r="C8" s="711"/>
      <c r="D8" s="712"/>
      <c r="E8" s="653" t="s">
        <v>4</v>
      </c>
      <c r="F8" s="654"/>
      <c r="G8" s="713" t="s">
        <v>5</v>
      </c>
      <c r="H8" s="714"/>
      <c r="I8" s="714"/>
      <c r="J8" s="714"/>
      <c r="K8" s="714"/>
      <c r="L8" s="715"/>
      <c r="M8" s="707" t="s">
        <v>6</v>
      </c>
      <c r="N8" s="708"/>
      <c r="O8" s="708"/>
      <c r="P8" s="708"/>
      <c r="Q8" s="708"/>
      <c r="R8" s="708"/>
      <c r="S8" s="709"/>
      <c r="T8" s="733" t="s">
        <v>7</v>
      </c>
      <c r="U8" s="734"/>
      <c r="V8" s="734"/>
      <c r="W8" s="734"/>
      <c r="X8" s="735"/>
      <c r="Y8" s="727"/>
    </row>
    <row r="9" spans="1:25" ht="18" x14ac:dyDescent="0.25">
      <c r="A9" s="710" t="s">
        <v>8</v>
      </c>
      <c r="B9" s="711"/>
      <c r="C9" s="711"/>
      <c r="D9" s="712"/>
      <c r="E9" s="653">
        <v>70</v>
      </c>
      <c r="F9" s="654"/>
      <c r="G9" s="713">
        <v>20</v>
      </c>
      <c r="H9" s="714"/>
      <c r="I9" s="714"/>
      <c r="J9" s="714"/>
      <c r="K9" s="714"/>
      <c r="L9" s="715"/>
      <c r="M9" s="716">
        <v>5</v>
      </c>
      <c r="N9" s="717"/>
      <c r="O9" s="717"/>
      <c r="P9" s="717"/>
      <c r="Q9" s="717"/>
      <c r="R9" s="717"/>
      <c r="S9" s="718"/>
      <c r="T9" s="59">
        <v>5</v>
      </c>
      <c r="U9" s="60"/>
      <c r="V9" s="61"/>
      <c r="W9" s="175"/>
      <c r="X9" s="176"/>
      <c r="Y9" s="727"/>
    </row>
    <row r="10" spans="1:25" ht="18" x14ac:dyDescent="0.25">
      <c r="A10" s="710" t="s">
        <v>9</v>
      </c>
      <c r="B10" s="711"/>
      <c r="C10" s="711"/>
      <c r="D10" s="712"/>
      <c r="E10" s="729" t="s">
        <v>10</v>
      </c>
      <c r="F10" s="731" t="s">
        <v>11</v>
      </c>
      <c r="G10" s="713" t="s">
        <v>12</v>
      </c>
      <c r="H10" s="714"/>
      <c r="I10" s="714"/>
      <c r="J10" s="715"/>
      <c r="K10" s="617" t="s">
        <v>39</v>
      </c>
      <c r="L10" s="617" t="s">
        <v>11</v>
      </c>
      <c r="M10" s="707" t="s">
        <v>14</v>
      </c>
      <c r="N10" s="708"/>
      <c r="O10" s="708"/>
      <c r="P10" s="709"/>
      <c r="Q10" s="641" t="s">
        <v>36</v>
      </c>
      <c r="R10" s="646" t="s">
        <v>13</v>
      </c>
      <c r="S10" s="646" t="s">
        <v>11</v>
      </c>
      <c r="T10" s="631" t="s">
        <v>15</v>
      </c>
      <c r="U10" s="633" t="s">
        <v>16</v>
      </c>
      <c r="V10" s="635" t="s">
        <v>17</v>
      </c>
      <c r="W10" s="637" t="s">
        <v>13</v>
      </c>
      <c r="X10" s="705" t="s">
        <v>11</v>
      </c>
      <c r="Y10" s="727"/>
    </row>
    <row r="11" spans="1:25" ht="167.25" x14ac:dyDescent="0.25">
      <c r="A11" s="86" t="s">
        <v>18</v>
      </c>
      <c r="B11" s="87" t="s">
        <v>30</v>
      </c>
      <c r="C11" s="88" t="s">
        <v>19</v>
      </c>
      <c r="D11" s="89" t="s">
        <v>20</v>
      </c>
      <c r="E11" s="730"/>
      <c r="F11" s="732"/>
      <c r="G11" s="49" t="s">
        <v>21</v>
      </c>
      <c r="H11" s="49" t="s">
        <v>22</v>
      </c>
      <c r="I11" s="49" t="s">
        <v>23</v>
      </c>
      <c r="J11" s="49" t="s">
        <v>24</v>
      </c>
      <c r="K11" s="618"/>
      <c r="L11" s="618"/>
      <c r="M11" s="50" t="s">
        <v>21</v>
      </c>
      <c r="N11" s="50" t="s">
        <v>25</v>
      </c>
      <c r="O11" s="50" t="s">
        <v>23</v>
      </c>
      <c r="P11" s="50" t="s">
        <v>24</v>
      </c>
      <c r="Q11" s="642"/>
      <c r="R11" s="647"/>
      <c r="S11" s="647"/>
      <c r="T11" s="632"/>
      <c r="U11" s="634"/>
      <c r="V11" s="636"/>
      <c r="W11" s="638"/>
      <c r="X11" s="706"/>
      <c r="Y11" s="728"/>
    </row>
    <row r="12" spans="1:25" x14ac:dyDescent="0.25">
      <c r="A12" s="329"/>
      <c r="B12" s="330"/>
      <c r="C12" s="331"/>
      <c r="D12" s="332"/>
      <c r="E12" s="333"/>
      <c r="F12" s="334" t="s">
        <v>31</v>
      </c>
      <c r="G12" s="278"/>
      <c r="H12" s="278"/>
      <c r="I12" s="278"/>
      <c r="J12" s="278"/>
      <c r="K12" s="335"/>
      <c r="L12" s="336" t="s">
        <v>32</v>
      </c>
      <c r="M12" s="280"/>
      <c r="N12" s="280"/>
      <c r="O12" s="280"/>
      <c r="P12" s="280"/>
      <c r="Q12" s="337"/>
      <c r="R12" s="337"/>
      <c r="S12" s="337" t="s">
        <v>33</v>
      </c>
      <c r="T12" s="338"/>
      <c r="U12" s="339"/>
      <c r="V12" s="340"/>
      <c r="W12" s="341"/>
      <c r="X12" s="342" t="s">
        <v>34</v>
      </c>
      <c r="Y12" s="277" t="s">
        <v>35</v>
      </c>
    </row>
    <row r="13" spans="1:25" s="95" customFormat="1" ht="57" customHeight="1" x14ac:dyDescent="0.25">
      <c r="A13" s="391"/>
      <c r="B13" s="309"/>
      <c r="C13" s="310"/>
      <c r="D13" s="311"/>
      <c r="E13" s="296"/>
      <c r="F13" s="297"/>
      <c r="G13" s="298"/>
      <c r="H13" s="298"/>
      <c r="I13" s="298"/>
      <c r="J13" s="298"/>
      <c r="K13" s="306"/>
      <c r="L13" s="299"/>
      <c r="M13" s="298"/>
      <c r="N13" s="298"/>
      <c r="O13" s="298"/>
      <c r="P13" s="298"/>
      <c r="Q13" s="298"/>
      <c r="R13" s="300"/>
      <c r="S13" s="301"/>
      <c r="T13" s="302"/>
      <c r="U13" s="303"/>
      <c r="V13" s="303"/>
      <c r="W13" s="307"/>
      <c r="X13" s="305"/>
      <c r="Y13" s="378"/>
    </row>
    <row r="14" spans="1:25" s="95" customFormat="1" ht="44.25" customHeight="1" x14ac:dyDescent="0.25">
      <c r="A14" s="391"/>
      <c r="B14" s="312"/>
      <c r="C14" s="310"/>
      <c r="D14" s="313"/>
      <c r="E14" s="296"/>
      <c r="F14" s="297"/>
      <c r="G14" s="298"/>
      <c r="H14" s="298"/>
      <c r="I14" s="298"/>
      <c r="J14" s="298"/>
      <c r="K14" s="306"/>
      <c r="L14" s="299"/>
      <c r="M14" s="298"/>
      <c r="N14" s="298"/>
      <c r="O14" s="298"/>
      <c r="P14" s="298"/>
      <c r="Q14" s="298"/>
      <c r="R14" s="300"/>
      <c r="S14" s="301"/>
      <c r="T14" s="302"/>
      <c r="U14" s="303"/>
      <c r="V14" s="303"/>
      <c r="W14" s="307"/>
      <c r="X14" s="305"/>
      <c r="Y14" s="378"/>
    </row>
    <row r="15" spans="1:25" s="95" customFormat="1" ht="49.5" customHeight="1" thickBot="1" x14ac:dyDescent="0.3">
      <c r="A15" s="392"/>
      <c r="B15" s="393"/>
      <c r="C15" s="379"/>
      <c r="D15" s="394"/>
      <c r="E15" s="380"/>
      <c r="F15" s="381"/>
      <c r="G15" s="382"/>
      <c r="H15" s="382"/>
      <c r="I15" s="382"/>
      <c r="J15" s="382"/>
      <c r="K15" s="395"/>
      <c r="L15" s="396"/>
      <c r="M15" s="382"/>
      <c r="N15" s="382"/>
      <c r="O15" s="382"/>
      <c r="P15" s="382"/>
      <c r="Q15" s="382"/>
      <c r="R15" s="397"/>
      <c r="S15" s="383"/>
      <c r="T15" s="384"/>
      <c r="U15" s="398"/>
      <c r="V15" s="398"/>
      <c r="W15" s="385"/>
      <c r="X15" s="386"/>
      <c r="Y15" s="387"/>
    </row>
    <row r="16" spans="1:25" s="95" customFormat="1" x14ac:dyDescent="0.25">
      <c r="A16" s="343"/>
      <c r="B16" s="388"/>
      <c r="C16" s="345"/>
      <c r="D16" s="389"/>
      <c r="E16" s="347"/>
      <c r="F16" s="348"/>
      <c r="G16" s="349"/>
      <c r="H16" s="349"/>
      <c r="I16" s="349"/>
      <c r="J16" s="349"/>
      <c r="K16" s="27"/>
      <c r="L16" s="350"/>
      <c r="M16" s="349"/>
      <c r="N16" s="349"/>
      <c r="O16" s="349"/>
      <c r="P16" s="349"/>
      <c r="Q16" s="349"/>
      <c r="R16" s="281"/>
      <c r="S16" s="351"/>
      <c r="T16" s="352"/>
      <c r="U16" s="353"/>
      <c r="V16" s="353"/>
      <c r="W16" s="57"/>
      <c r="X16" s="355"/>
      <c r="Y16" s="390"/>
    </row>
    <row r="17" spans="1:25" s="95" customFormat="1" x14ac:dyDescent="0.25">
      <c r="A17" s="80"/>
      <c r="B17" s="5"/>
      <c r="C17" s="39"/>
      <c r="D17" s="42"/>
      <c r="E17" s="66"/>
      <c r="F17" s="67"/>
      <c r="G17" s="68"/>
      <c r="H17" s="68"/>
      <c r="I17" s="68"/>
      <c r="J17" s="68"/>
      <c r="K17" s="27"/>
      <c r="L17" s="69"/>
      <c r="M17" s="68"/>
      <c r="N17" s="68"/>
      <c r="O17" s="68"/>
      <c r="P17" s="68"/>
      <c r="Q17" s="68"/>
      <c r="R17" s="52"/>
      <c r="S17" s="70"/>
      <c r="T17" s="71"/>
      <c r="U17" s="72"/>
      <c r="V17" s="72"/>
      <c r="W17" s="73"/>
      <c r="X17" s="74"/>
      <c r="Y17" s="185"/>
    </row>
    <row r="18" spans="1:25" s="95" customFormat="1" x14ac:dyDescent="0.25">
      <c r="A18" s="80"/>
      <c r="B18" s="75"/>
      <c r="C18" s="39"/>
      <c r="D18" s="159"/>
      <c r="E18" s="66"/>
      <c r="F18" s="67"/>
      <c r="G18" s="68"/>
      <c r="H18" s="68"/>
      <c r="I18" s="68"/>
      <c r="J18" s="68"/>
      <c r="K18" s="27"/>
      <c r="L18" s="69"/>
      <c r="M18" s="68"/>
      <c r="N18" s="68"/>
      <c r="O18" s="68"/>
      <c r="P18" s="68"/>
      <c r="Q18" s="68"/>
      <c r="R18" s="52"/>
      <c r="S18" s="70"/>
      <c r="T18" s="71"/>
      <c r="U18" s="72"/>
      <c r="V18" s="72"/>
      <c r="W18" s="73"/>
      <c r="X18" s="74"/>
      <c r="Y18" s="185"/>
    </row>
    <row r="19" spans="1:25" s="95" customFormat="1" x14ac:dyDescent="0.25">
      <c r="A19" s="80"/>
      <c r="B19" s="5"/>
      <c r="C19" s="39"/>
      <c r="D19" s="42"/>
      <c r="E19" s="66"/>
      <c r="F19" s="67"/>
      <c r="G19" s="68"/>
      <c r="H19" s="68"/>
      <c r="I19" s="68"/>
      <c r="J19" s="68"/>
      <c r="K19" s="27"/>
      <c r="L19" s="69"/>
      <c r="M19" s="68"/>
      <c r="N19" s="68"/>
      <c r="O19" s="68"/>
      <c r="P19" s="68"/>
      <c r="Q19" s="68"/>
      <c r="R19" s="52"/>
      <c r="S19" s="70"/>
      <c r="T19" s="71"/>
      <c r="U19" s="72"/>
      <c r="V19" s="72"/>
      <c r="W19" s="73"/>
      <c r="X19" s="74"/>
      <c r="Y19" s="185"/>
    </row>
    <row r="20" spans="1:25" s="95" customFormat="1" x14ac:dyDescent="0.25">
      <c r="A20" s="80"/>
      <c r="B20" s="65"/>
      <c r="C20" s="40"/>
      <c r="D20" s="65"/>
      <c r="E20" s="66"/>
      <c r="F20" s="67"/>
      <c r="G20" s="68"/>
      <c r="H20" s="68"/>
      <c r="I20" s="68"/>
      <c r="J20" s="68"/>
      <c r="K20" s="27"/>
      <c r="L20" s="69"/>
      <c r="M20" s="68"/>
      <c r="N20" s="68"/>
      <c r="O20" s="68"/>
      <c r="P20" s="68"/>
      <c r="Q20" s="68"/>
      <c r="R20" s="52"/>
      <c r="S20" s="70"/>
      <c r="T20" s="71"/>
      <c r="U20" s="72"/>
      <c r="V20" s="72"/>
      <c r="W20" s="73"/>
      <c r="X20" s="74"/>
      <c r="Y20" s="185"/>
    </row>
    <row r="21" spans="1:25" s="95" customFormat="1" x14ac:dyDescent="0.25">
      <c r="A21" s="80"/>
      <c r="B21" s="64"/>
      <c r="C21" s="40"/>
      <c r="D21" s="65"/>
      <c r="E21" s="66"/>
      <c r="F21" s="67"/>
      <c r="G21" s="68"/>
      <c r="H21" s="68"/>
      <c r="I21" s="68"/>
      <c r="J21" s="68"/>
      <c r="K21" s="27"/>
      <c r="L21" s="69"/>
      <c r="M21" s="68"/>
      <c r="N21" s="68"/>
      <c r="O21" s="68"/>
      <c r="P21" s="68"/>
      <c r="Q21" s="68"/>
      <c r="R21" s="52"/>
      <c r="S21" s="70"/>
      <c r="T21" s="71"/>
      <c r="U21" s="72"/>
      <c r="V21" s="72"/>
      <c r="W21" s="73"/>
      <c r="X21" s="74"/>
      <c r="Y21" s="185"/>
    </row>
    <row r="22" spans="1:25" s="95" customFormat="1" x14ac:dyDescent="0.25">
      <c r="A22" s="80"/>
      <c r="B22" s="75"/>
      <c r="C22" s="39"/>
      <c r="D22" s="159"/>
      <c r="E22" s="81"/>
      <c r="F22" s="67"/>
      <c r="G22" s="68"/>
      <c r="H22" s="68"/>
      <c r="I22" s="68"/>
      <c r="J22" s="68"/>
      <c r="K22" s="27"/>
      <c r="L22" s="69"/>
      <c r="M22" s="68"/>
      <c r="N22" s="68"/>
      <c r="O22" s="68"/>
      <c r="P22" s="68"/>
      <c r="Q22" s="68"/>
      <c r="R22" s="52"/>
      <c r="S22" s="70"/>
      <c r="T22" s="71"/>
      <c r="U22" s="72"/>
      <c r="V22" s="72"/>
      <c r="W22" s="73"/>
      <c r="X22" s="74"/>
      <c r="Y22" s="185"/>
    </row>
    <row r="23" spans="1:25" s="95" customFormat="1" x14ac:dyDescent="0.25">
      <c r="A23" s="80"/>
      <c r="B23" s="78"/>
      <c r="C23" s="39"/>
      <c r="D23" s="43"/>
      <c r="E23" s="66"/>
      <c r="F23" s="67"/>
      <c r="G23" s="68"/>
      <c r="H23" s="68"/>
      <c r="I23" s="68"/>
      <c r="J23" s="68"/>
      <c r="K23" s="27"/>
      <c r="L23" s="69"/>
      <c r="M23" s="68"/>
      <c r="N23" s="68"/>
      <c r="O23" s="68"/>
      <c r="P23" s="68"/>
      <c r="Q23" s="68"/>
      <c r="R23" s="52"/>
      <c r="S23" s="70"/>
      <c r="T23" s="71"/>
      <c r="U23" s="72"/>
      <c r="V23" s="72"/>
      <c r="W23" s="73"/>
      <c r="X23" s="74"/>
      <c r="Y23" s="185"/>
    </row>
    <row r="24" spans="1:25" s="95" customFormat="1" x14ac:dyDescent="0.25">
      <c r="A24" s="80"/>
      <c r="B24" s="5"/>
      <c r="C24" s="39"/>
      <c r="D24" s="42"/>
      <c r="E24" s="66"/>
      <c r="F24" s="67"/>
      <c r="G24" s="68"/>
      <c r="H24" s="68"/>
      <c r="I24" s="68"/>
      <c r="J24" s="68"/>
      <c r="K24" s="27"/>
      <c r="L24" s="69"/>
      <c r="M24" s="68"/>
      <c r="N24" s="68"/>
      <c r="O24" s="68"/>
      <c r="P24" s="68"/>
      <c r="Q24" s="68"/>
      <c r="R24" s="52"/>
      <c r="S24" s="70"/>
      <c r="T24" s="71"/>
      <c r="U24" s="72"/>
      <c r="V24" s="72"/>
      <c r="W24" s="73"/>
      <c r="X24" s="74"/>
      <c r="Y24" s="185"/>
    </row>
    <row r="25" spans="1:25" s="95" customFormat="1" x14ac:dyDescent="0.25">
      <c r="A25" s="80"/>
      <c r="B25" s="64"/>
      <c r="C25" s="40"/>
      <c r="D25" s="159"/>
      <c r="E25" s="161"/>
      <c r="F25" s="67"/>
      <c r="G25" s="68"/>
      <c r="H25" s="68"/>
      <c r="I25" s="68"/>
      <c r="J25" s="68"/>
      <c r="K25" s="27"/>
      <c r="L25" s="69"/>
      <c r="M25" s="68"/>
      <c r="N25" s="68"/>
      <c r="O25" s="68"/>
      <c r="P25" s="68"/>
      <c r="Q25" s="68"/>
      <c r="R25" s="52"/>
      <c r="S25" s="70"/>
      <c r="T25" s="71"/>
      <c r="U25" s="72"/>
      <c r="V25" s="72"/>
      <c r="W25" s="73"/>
      <c r="X25" s="74"/>
      <c r="Y25" s="185"/>
    </row>
    <row r="26" spans="1:25" s="95" customFormat="1" x14ac:dyDescent="0.25">
      <c r="A26" s="80"/>
      <c r="B26" s="77"/>
      <c r="C26" s="39"/>
      <c r="D26" s="160"/>
      <c r="E26" s="66"/>
      <c r="F26" s="67"/>
      <c r="G26" s="68"/>
      <c r="H26" s="68"/>
      <c r="I26" s="68"/>
      <c r="J26" s="68"/>
      <c r="K26" s="27"/>
      <c r="L26" s="69"/>
      <c r="M26" s="68"/>
      <c r="N26" s="68"/>
      <c r="O26" s="68"/>
      <c r="P26" s="68"/>
      <c r="Q26" s="68"/>
      <c r="R26" s="52"/>
      <c r="S26" s="70"/>
      <c r="T26" s="71"/>
      <c r="U26" s="72"/>
      <c r="V26" s="72"/>
      <c r="W26" s="73"/>
      <c r="X26" s="74"/>
      <c r="Y26" s="185"/>
    </row>
    <row r="27" spans="1:25" s="95" customFormat="1" x14ac:dyDescent="0.25">
      <c r="A27" s="80"/>
      <c r="B27" s="35"/>
      <c r="C27" s="39"/>
      <c r="D27" s="42"/>
      <c r="E27" s="66"/>
      <c r="F27" s="67"/>
      <c r="G27" s="68"/>
      <c r="H27" s="68"/>
      <c r="I27" s="68"/>
      <c r="J27" s="68"/>
      <c r="K27" s="27"/>
      <c r="L27" s="69"/>
      <c r="M27" s="68"/>
      <c r="N27" s="68"/>
      <c r="O27" s="68"/>
      <c r="P27" s="68"/>
      <c r="Q27" s="68"/>
      <c r="R27" s="52"/>
      <c r="S27" s="70"/>
      <c r="T27" s="71"/>
      <c r="U27" s="72"/>
      <c r="V27" s="72"/>
      <c r="W27" s="73"/>
      <c r="X27" s="74"/>
      <c r="Y27" s="185"/>
    </row>
    <row r="28" spans="1:25" s="95" customFormat="1" x14ac:dyDescent="0.25">
      <c r="A28" s="80"/>
      <c r="B28" s="5"/>
      <c r="C28" s="39"/>
      <c r="D28" s="42"/>
      <c r="E28" s="66"/>
      <c r="F28" s="67"/>
      <c r="G28" s="68"/>
      <c r="H28" s="68"/>
      <c r="I28" s="68"/>
      <c r="J28" s="68"/>
      <c r="K28" s="27"/>
      <c r="L28" s="69"/>
      <c r="M28" s="68"/>
      <c r="N28" s="68"/>
      <c r="O28" s="68"/>
      <c r="P28" s="68"/>
      <c r="Q28" s="68"/>
      <c r="R28" s="52"/>
      <c r="S28" s="70"/>
      <c r="T28" s="71"/>
      <c r="U28" s="72"/>
      <c r="V28" s="72"/>
      <c r="W28" s="73"/>
      <c r="X28" s="74"/>
      <c r="Y28" s="185"/>
    </row>
    <row r="29" spans="1:25" s="95" customFormat="1" x14ac:dyDescent="0.25">
      <c r="A29" s="80"/>
      <c r="B29" s="78"/>
      <c r="C29" s="40"/>
      <c r="D29" s="65"/>
      <c r="E29" s="66"/>
      <c r="F29" s="67"/>
      <c r="G29" s="68"/>
      <c r="H29" s="68"/>
      <c r="I29" s="68"/>
      <c r="J29" s="68"/>
      <c r="K29" s="27"/>
      <c r="L29" s="69"/>
      <c r="M29" s="68"/>
      <c r="N29" s="68"/>
      <c r="O29" s="68"/>
      <c r="P29" s="68"/>
      <c r="Q29" s="68"/>
      <c r="R29" s="52"/>
      <c r="S29" s="70"/>
      <c r="T29" s="71"/>
      <c r="U29" s="72"/>
      <c r="V29" s="72"/>
      <c r="W29" s="73"/>
      <c r="X29" s="74"/>
      <c r="Y29" s="185"/>
    </row>
    <row r="30" spans="1:25" s="95" customFormat="1" x14ac:dyDescent="0.25">
      <c r="A30" s="80"/>
      <c r="B30" s="75"/>
      <c r="C30" s="39"/>
      <c r="D30" s="160"/>
      <c r="E30" s="66"/>
      <c r="F30" s="67"/>
      <c r="G30" s="68"/>
      <c r="H30" s="68"/>
      <c r="I30" s="68"/>
      <c r="J30" s="68"/>
      <c r="K30" s="27"/>
      <c r="L30" s="69"/>
      <c r="M30" s="68"/>
      <c r="N30" s="68"/>
      <c r="O30" s="68"/>
      <c r="P30" s="68"/>
      <c r="Q30" s="68"/>
      <c r="R30" s="52"/>
      <c r="S30" s="70"/>
      <c r="T30" s="71"/>
      <c r="U30" s="72"/>
      <c r="V30" s="72"/>
      <c r="W30" s="73"/>
      <c r="X30" s="74"/>
      <c r="Y30" s="185"/>
    </row>
    <row r="31" spans="1:25" s="95" customFormat="1" x14ac:dyDescent="0.25">
      <c r="A31" s="80"/>
      <c r="B31" s="5"/>
      <c r="C31" s="39"/>
      <c r="D31" s="42"/>
      <c r="E31" s="66"/>
      <c r="F31" s="67"/>
      <c r="G31" s="68"/>
      <c r="H31" s="68"/>
      <c r="I31" s="68"/>
      <c r="J31" s="68"/>
      <c r="K31" s="27"/>
      <c r="L31" s="69"/>
      <c r="M31" s="68"/>
      <c r="N31" s="68"/>
      <c r="O31" s="68"/>
      <c r="P31" s="68"/>
      <c r="Q31" s="68"/>
      <c r="R31" s="52"/>
      <c r="S31" s="70"/>
      <c r="T31" s="71"/>
      <c r="U31" s="72"/>
      <c r="V31" s="72"/>
      <c r="W31" s="73"/>
      <c r="X31" s="74"/>
      <c r="Y31" s="185"/>
    </row>
    <row r="32" spans="1:25" s="95" customFormat="1" x14ac:dyDescent="0.25">
      <c r="A32" s="80"/>
      <c r="B32" s="65"/>
      <c r="C32" s="40"/>
      <c r="D32" s="65"/>
      <c r="E32" s="66"/>
      <c r="F32" s="67"/>
      <c r="G32" s="68"/>
      <c r="H32" s="68"/>
      <c r="I32" s="68"/>
      <c r="J32" s="68"/>
      <c r="K32" s="27"/>
      <c r="L32" s="69"/>
      <c r="M32" s="68"/>
      <c r="N32" s="68"/>
      <c r="O32" s="68"/>
      <c r="P32" s="68"/>
      <c r="Q32" s="68"/>
      <c r="R32" s="52"/>
      <c r="S32" s="70"/>
      <c r="T32" s="71"/>
      <c r="U32" s="72"/>
      <c r="V32" s="72"/>
      <c r="W32" s="73"/>
      <c r="X32" s="74"/>
      <c r="Y32" s="185"/>
    </row>
    <row r="33" spans="1:26" s="95" customFormat="1" x14ac:dyDescent="0.25">
      <c r="A33" s="80"/>
      <c r="B33" s="65"/>
      <c r="C33" s="40"/>
      <c r="D33" s="65"/>
      <c r="E33" s="66"/>
      <c r="F33" s="67"/>
      <c r="G33" s="68"/>
      <c r="H33" s="68"/>
      <c r="I33" s="68"/>
      <c r="J33" s="68"/>
      <c r="K33" s="27"/>
      <c r="L33" s="69"/>
      <c r="M33" s="68"/>
      <c r="N33" s="68"/>
      <c r="O33" s="68"/>
      <c r="P33" s="68"/>
      <c r="Q33" s="68"/>
      <c r="R33" s="52"/>
      <c r="S33" s="70"/>
      <c r="T33" s="71"/>
      <c r="U33" s="72"/>
      <c r="V33" s="72"/>
      <c r="W33" s="73"/>
      <c r="X33" s="74"/>
      <c r="Y33" s="185"/>
    </row>
    <row r="34" spans="1:26" s="95" customFormat="1" x14ac:dyDescent="0.25">
      <c r="A34" s="80"/>
      <c r="B34" s="75"/>
      <c r="C34" s="39"/>
      <c r="D34" s="160"/>
      <c r="E34" s="66"/>
      <c r="F34" s="67"/>
      <c r="G34" s="68"/>
      <c r="H34" s="68"/>
      <c r="I34" s="68"/>
      <c r="J34" s="68"/>
      <c r="K34" s="27"/>
      <c r="L34" s="69"/>
      <c r="M34" s="68"/>
      <c r="N34" s="68"/>
      <c r="O34" s="68"/>
      <c r="P34" s="68"/>
      <c r="Q34" s="68"/>
      <c r="R34" s="52"/>
      <c r="S34" s="70"/>
      <c r="T34" s="71"/>
      <c r="U34" s="72"/>
      <c r="V34" s="72"/>
      <c r="W34" s="73"/>
      <c r="X34" s="74"/>
      <c r="Y34" s="185"/>
    </row>
    <row r="35" spans="1:26" s="95" customFormat="1" x14ac:dyDescent="0.25">
      <c r="A35" s="80"/>
      <c r="B35" s="5"/>
      <c r="C35" s="39"/>
      <c r="D35" s="42"/>
      <c r="E35" s="66"/>
      <c r="F35" s="67"/>
      <c r="G35" s="68"/>
      <c r="H35" s="68"/>
      <c r="I35" s="68"/>
      <c r="J35" s="68"/>
      <c r="K35" s="27"/>
      <c r="L35" s="69"/>
      <c r="M35" s="68"/>
      <c r="N35" s="68"/>
      <c r="O35" s="68"/>
      <c r="P35" s="68"/>
      <c r="Q35" s="68"/>
      <c r="R35" s="52"/>
      <c r="S35" s="70"/>
      <c r="T35" s="71"/>
      <c r="U35" s="72"/>
      <c r="V35" s="72"/>
      <c r="W35" s="73"/>
      <c r="X35" s="74"/>
      <c r="Y35" s="185"/>
    </row>
    <row r="36" spans="1:26" s="95" customFormat="1" ht="40.5" customHeight="1" x14ac:dyDescent="0.25">
      <c r="A36" s="80"/>
      <c r="B36" s="35"/>
      <c r="C36" s="39"/>
      <c r="D36" s="42"/>
      <c r="E36" s="66"/>
      <c r="F36" s="67"/>
      <c r="G36" s="68"/>
      <c r="H36" s="68"/>
      <c r="I36" s="68"/>
      <c r="J36" s="68"/>
      <c r="K36" s="27"/>
      <c r="L36" s="69"/>
      <c r="M36" s="68"/>
      <c r="N36" s="68"/>
      <c r="O36" s="68"/>
      <c r="P36" s="68"/>
      <c r="Q36" s="68"/>
      <c r="R36" s="52"/>
      <c r="S36" s="70"/>
      <c r="T36" s="71"/>
      <c r="U36" s="72"/>
      <c r="V36" s="72"/>
      <c r="W36" s="73"/>
      <c r="X36" s="74"/>
      <c r="Y36" s="185"/>
    </row>
    <row r="37" spans="1:26" s="95" customFormat="1" ht="40.5" customHeight="1" x14ac:dyDescent="0.25">
      <c r="A37" s="80"/>
      <c r="B37" s="78"/>
      <c r="C37" s="168"/>
      <c r="D37" s="65"/>
      <c r="E37" s="66"/>
      <c r="F37" s="67"/>
      <c r="G37" s="68"/>
      <c r="H37" s="68"/>
      <c r="I37" s="68"/>
      <c r="J37" s="68"/>
      <c r="K37" s="27"/>
      <c r="L37" s="69"/>
      <c r="M37" s="68"/>
      <c r="N37" s="68"/>
      <c r="O37" s="68"/>
      <c r="P37" s="68"/>
      <c r="Q37" s="68"/>
      <c r="R37" s="52"/>
      <c r="S37" s="70"/>
      <c r="T37" s="71"/>
      <c r="U37" s="72"/>
      <c r="V37" s="72"/>
      <c r="W37" s="73"/>
      <c r="X37" s="74"/>
      <c r="Y37" s="185"/>
    </row>
    <row r="38" spans="1:26" s="95" customFormat="1" ht="40.5" customHeight="1" x14ac:dyDescent="0.25">
      <c r="A38" s="80"/>
      <c r="B38" s="75"/>
      <c r="C38" s="39"/>
      <c r="D38" s="160"/>
      <c r="E38" s="66"/>
      <c r="F38" s="67"/>
      <c r="G38" s="68"/>
      <c r="H38" s="68"/>
      <c r="I38" s="68"/>
      <c r="J38" s="68"/>
      <c r="K38" s="27"/>
      <c r="L38" s="69"/>
      <c r="M38" s="68"/>
      <c r="N38" s="68"/>
      <c r="O38" s="68"/>
      <c r="P38" s="68"/>
      <c r="Q38" s="68"/>
      <c r="R38" s="52"/>
      <c r="S38" s="70"/>
      <c r="T38" s="71"/>
      <c r="U38" s="72"/>
      <c r="V38" s="72"/>
      <c r="W38" s="73"/>
      <c r="X38" s="74"/>
      <c r="Y38" s="185"/>
    </row>
    <row r="39" spans="1:26" s="95" customFormat="1" ht="40.5" customHeight="1" x14ac:dyDescent="0.25">
      <c r="A39" s="80"/>
      <c r="B39" s="75"/>
      <c r="C39" s="39"/>
      <c r="D39" s="159"/>
      <c r="E39" s="66"/>
      <c r="F39" s="67"/>
      <c r="G39" s="68"/>
      <c r="H39" s="68"/>
      <c r="I39" s="68"/>
      <c r="J39" s="68"/>
      <c r="K39" s="27"/>
      <c r="L39" s="69"/>
      <c r="M39" s="68"/>
      <c r="N39" s="68"/>
      <c r="O39" s="68"/>
      <c r="P39" s="68"/>
      <c r="Q39" s="68"/>
      <c r="R39" s="52"/>
      <c r="S39" s="70"/>
      <c r="T39" s="71"/>
      <c r="U39" s="72"/>
      <c r="V39" s="72"/>
      <c r="W39" s="73"/>
      <c r="X39" s="74"/>
      <c r="Y39" s="185"/>
    </row>
    <row r="40" spans="1:26" s="95" customFormat="1" ht="40.5" customHeight="1" x14ac:dyDescent="0.25">
      <c r="A40" s="80"/>
      <c r="B40" s="5"/>
      <c r="C40" s="39"/>
      <c r="D40" s="42"/>
      <c r="E40" s="66"/>
      <c r="F40" s="67"/>
      <c r="G40" s="68"/>
      <c r="H40" s="68"/>
      <c r="I40" s="68"/>
      <c r="J40" s="68"/>
      <c r="K40" s="27"/>
      <c r="L40" s="69"/>
      <c r="M40" s="68"/>
      <c r="N40" s="68"/>
      <c r="O40" s="68"/>
      <c r="P40" s="68"/>
      <c r="Q40" s="68"/>
      <c r="R40" s="52"/>
      <c r="S40" s="70"/>
      <c r="T40" s="71"/>
      <c r="U40" s="72"/>
      <c r="V40" s="72"/>
      <c r="W40" s="73"/>
      <c r="X40" s="74"/>
      <c r="Y40" s="185"/>
    </row>
    <row r="41" spans="1:26" s="95" customFormat="1" ht="40.5" customHeight="1" x14ac:dyDescent="0.25">
      <c r="A41" s="80"/>
      <c r="B41" s="75"/>
      <c r="C41" s="39"/>
      <c r="D41" s="159"/>
      <c r="E41" s="66"/>
      <c r="F41" s="67"/>
      <c r="G41" s="68"/>
      <c r="H41" s="68"/>
      <c r="I41" s="68"/>
      <c r="J41" s="68"/>
      <c r="K41" s="27"/>
      <c r="L41" s="69"/>
      <c r="M41" s="68"/>
      <c r="N41" s="68"/>
      <c r="O41" s="68"/>
      <c r="P41" s="68"/>
      <c r="Q41" s="68"/>
      <c r="R41" s="52"/>
      <c r="S41" s="70"/>
      <c r="T41" s="71"/>
      <c r="U41" s="72"/>
      <c r="V41" s="72"/>
      <c r="W41" s="76"/>
      <c r="X41" s="74"/>
      <c r="Y41" s="185"/>
    </row>
    <row r="42" spans="1:26" s="95" customFormat="1" ht="40.5" customHeight="1" x14ac:dyDescent="0.25">
      <c r="A42" s="80"/>
      <c r="B42" s="5"/>
      <c r="C42" s="39"/>
      <c r="D42" s="42"/>
      <c r="E42" s="66"/>
      <c r="F42" s="67"/>
      <c r="G42" s="68"/>
      <c r="H42" s="68"/>
      <c r="I42" s="68"/>
      <c r="J42" s="68"/>
      <c r="K42" s="27"/>
      <c r="L42" s="69"/>
      <c r="M42" s="68"/>
      <c r="N42" s="68"/>
      <c r="O42" s="68"/>
      <c r="P42" s="68"/>
      <c r="Q42" s="68"/>
      <c r="R42" s="52"/>
      <c r="S42" s="70"/>
      <c r="T42" s="71"/>
      <c r="U42" s="72"/>
      <c r="V42" s="72"/>
      <c r="W42" s="73"/>
      <c r="X42" s="74"/>
      <c r="Y42" s="185"/>
    </row>
    <row r="43" spans="1:26" s="95" customFormat="1" ht="40.5" customHeight="1" x14ac:dyDescent="0.25">
      <c r="A43" s="144"/>
      <c r="B43" s="145"/>
      <c r="C43" s="97"/>
      <c r="D43" s="142"/>
      <c r="E43" s="143"/>
      <c r="F43" s="146"/>
      <c r="G43" s="144"/>
      <c r="H43" s="144"/>
      <c r="I43" s="144"/>
      <c r="J43" s="144"/>
      <c r="K43" s="147"/>
      <c r="L43" s="146"/>
      <c r="M43" s="144"/>
      <c r="N43" s="144"/>
      <c r="O43" s="144"/>
      <c r="P43" s="144"/>
      <c r="Q43" s="144"/>
      <c r="R43" s="147"/>
      <c r="S43" s="148"/>
      <c r="T43" s="144"/>
      <c r="U43" s="144"/>
      <c r="V43" s="144"/>
      <c r="W43" s="147"/>
      <c r="X43" s="148"/>
      <c r="Y43" s="186"/>
      <c r="Z43" s="149"/>
    </row>
  </sheetData>
  <sortState ref="A13:Z45">
    <sortCondition descending="1" ref="Y13:Y45"/>
  </sortState>
  <mergeCells count="30">
    <mergeCell ref="X1:Y1"/>
    <mergeCell ref="A2:Q2"/>
    <mergeCell ref="A5:Q5"/>
    <mergeCell ref="A7:D7"/>
    <mergeCell ref="E7:X7"/>
    <mergeCell ref="Y7:Y11"/>
    <mergeCell ref="A8:D8"/>
    <mergeCell ref="E8:F8"/>
    <mergeCell ref="G8:L8"/>
    <mergeCell ref="M8:S8"/>
    <mergeCell ref="A10:D10"/>
    <mergeCell ref="E10:E11"/>
    <mergeCell ref="F10:F11"/>
    <mergeCell ref="G10:J10"/>
    <mergeCell ref="K10:K11"/>
    <mergeCell ref="T8:X8"/>
    <mergeCell ref="A9:D9"/>
    <mergeCell ref="E9:F9"/>
    <mergeCell ref="G9:L9"/>
    <mergeCell ref="M9:S9"/>
    <mergeCell ref="U10:U11"/>
    <mergeCell ref="V10:V11"/>
    <mergeCell ref="W10:W11"/>
    <mergeCell ref="X10:X11"/>
    <mergeCell ref="L10:L11"/>
    <mergeCell ref="M10:P10"/>
    <mergeCell ref="Q10:Q11"/>
    <mergeCell ref="R10:R11"/>
    <mergeCell ref="S10:S11"/>
    <mergeCell ref="T10:T11"/>
  </mergeCells>
  <pageMargins left="0.35433070866141736" right="0.27559055118110237" top="0.74803149606299213" bottom="0.47244094488188981" header="0.31496062992125984" footer="0.31496062992125984"/>
  <pageSetup paperSize="9" scale="50" orientation="landscape" r:id="rId1"/>
  <headerFooter>
    <oddHeader>&amp;RLAMPIRAN 3a</oddHeader>
    <oddFooter xml:space="preserve">&amp;R&amp;P/&amp;N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view="pageBreakPreview" topLeftCell="A8" zoomScale="60" zoomScaleNormal="60" workbookViewId="0">
      <selection activeCell="A13" sqref="A13:XFD14"/>
    </sheetView>
  </sheetViews>
  <sheetFormatPr defaultRowHeight="20.25" x14ac:dyDescent="0.25"/>
  <cols>
    <col min="1" max="1" width="8.140625" style="94" customWidth="1"/>
    <col min="2" max="2" width="9.140625" style="94" customWidth="1"/>
    <col min="3" max="3" width="34.5703125" style="140" customWidth="1"/>
    <col min="4" max="4" width="11.5703125" style="94" customWidth="1"/>
    <col min="5" max="11" width="9.28515625" style="94" bestFit="1" customWidth="1"/>
    <col min="12" max="12" width="9.140625" style="94" customWidth="1"/>
    <col min="13" max="13" width="9.28515625" style="94" bestFit="1" customWidth="1"/>
    <col min="14" max="14" width="9.28515625" style="94" customWidth="1"/>
    <col min="15" max="16" width="9.28515625" style="94" bestFit="1" customWidth="1"/>
    <col min="17" max="17" width="15.5703125" style="94" customWidth="1"/>
    <col min="18" max="18" width="9.28515625" style="94" bestFit="1" customWidth="1"/>
    <col min="19" max="19" width="9.7109375" style="94" bestFit="1" customWidth="1"/>
    <col min="20" max="20" width="9.28515625" style="94" bestFit="1" customWidth="1"/>
    <col min="21" max="22" width="9.140625" style="94"/>
    <col min="23" max="23" width="9.28515625" style="94" bestFit="1" customWidth="1"/>
    <col min="24" max="24" width="9.85546875" style="94" customWidth="1"/>
    <col min="25" max="25" width="18.7109375" style="184" customWidth="1"/>
    <col min="26" max="16384" width="9.140625" style="93"/>
  </cols>
  <sheetData>
    <row r="1" spans="1:25" ht="16.5" customHeight="1" x14ac:dyDescent="0.25">
      <c r="X1" s="736" t="s">
        <v>150</v>
      </c>
      <c r="Y1" s="736"/>
    </row>
    <row r="2" spans="1:25" ht="20.25" customHeight="1" x14ac:dyDescent="0.25">
      <c r="A2" s="648" t="s">
        <v>147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96"/>
      <c r="S2" s="96"/>
      <c r="T2" s="96"/>
      <c r="U2" s="95"/>
      <c r="V2" s="95"/>
      <c r="W2" s="96"/>
      <c r="X2" s="96"/>
      <c r="Y2" s="183"/>
    </row>
    <row r="3" spans="1:25" x14ac:dyDescent="0.25">
      <c r="A3" s="109" t="s">
        <v>148</v>
      </c>
      <c r="B3" s="128"/>
      <c r="C3" s="11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96"/>
      <c r="S3" s="96"/>
      <c r="T3" s="96"/>
      <c r="U3" s="95"/>
      <c r="V3" s="95"/>
      <c r="W3" s="96"/>
      <c r="X3" s="96"/>
      <c r="Y3" s="183"/>
    </row>
    <row r="4" spans="1:25" x14ac:dyDescent="0.25">
      <c r="A4" s="96"/>
      <c r="B4" s="96"/>
      <c r="C4" s="174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5"/>
      <c r="V4" s="95"/>
      <c r="W4" s="96"/>
      <c r="X4" s="96"/>
    </row>
    <row r="5" spans="1:25" s="194" customFormat="1" x14ac:dyDescent="0.25">
      <c r="A5" s="720" t="s">
        <v>158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192"/>
      <c r="S5" s="192"/>
      <c r="T5" s="192"/>
      <c r="U5" s="193"/>
      <c r="V5" s="193"/>
      <c r="W5" s="192"/>
      <c r="X5" s="192"/>
      <c r="Y5" s="184"/>
    </row>
    <row r="6" spans="1:25" ht="21" thickBot="1" x14ac:dyDescent="0.3">
      <c r="A6" s="96"/>
      <c r="B6" s="96"/>
      <c r="C6" s="17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5"/>
      <c r="V6" s="95"/>
      <c r="W6" s="96"/>
      <c r="X6" s="96"/>
    </row>
    <row r="7" spans="1:25" ht="18" x14ac:dyDescent="0.25">
      <c r="A7" s="721" t="s">
        <v>1</v>
      </c>
      <c r="B7" s="722"/>
      <c r="C7" s="722"/>
      <c r="D7" s="723"/>
      <c r="E7" s="724" t="s">
        <v>2</v>
      </c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5"/>
      <c r="Y7" s="609" t="s">
        <v>29</v>
      </c>
    </row>
    <row r="8" spans="1:25" ht="18" x14ac:dyDescent="0.25">
      <c r="A8" s="710" t="s">
        <v>3</v>
      </c>
      <c r="B8" s="711"/>
      <c r="C8" s="711"/>
      <c r="D8" s="712"/>
      <c r="E8" s="653" t="s">
        <v>4</v>
      </c>
      <c r="F8" s="654"/>
      <c r="G8" s="713" t="s">
        <v>5</v>
      </c>
      <c r="H8" s="714"/>
      <c r="I8" s="714"/>
      <c r="J8" s="714"/>
      <c r="K8" s="714"/>
      <c r="L8" s="715"/>
      <c r="M8" s="707" t="s">
        <v>6</v>
      </c>
      <c r="N8" s="708"/>
      <c r="O8" s="708"/>
      <c r="P8" s="708"/>
      <c r="Q8" s="708"/>
      <c r="R8" s="708"/>
      <c r="S8" s="709"/>
      <c r="T8" s="733" t="s">
        <v>7</v>
      </c>
      <c r="U8" s="734"/>
      <c r="V8" s="734"/>
      <c r="W8" s="734"/>
      <c r="X8" s="735"/>
      <c r="Y8" s="610"/>
    </row>
    <row r="9" spans="1:25" ht="18" x14ac:dyDescent="0.25">
      <c r="A9" s="710" t="s">
        <v>8</v>
      </c>
      <c r="B9" s="711"/>
      <c r="C9" s="711"/>
      <c r="D9" s="712"/>
      <c r="E9" s="653">
        <v>70</v>
      </c>
      <c r="F9" s="654"/>
      <c r="G9" s="713">
        <v>20</v>
      </c>
      <c r="H9" s="714"/>
      <c r="I9" s="714"/>
      <c r="J9" s="714"/>
      <c r="K9" s="714"/>
      <c r="L9" s="715"/>
      <c r="M9" s="716">
        <v>5</v>
      </c>
      <c r="N9" s="717"/>
      <c r="O9" s="717"/>
      <c r="P9" s="717"/>
      <c r="Q9" s="717"/>
      <c r="R9" s="717"/>
      <c r="S9" s="718"/>
      <c r="T9" s="59">
        <v>5</v>
      </c>
      <c r="U9" s="60"/>
      <c r="V9" s="61"/>
      <c r="W9" s="286"/>
      <c r="X9" s="287"/>
      <c r="Y9" s="610"/>
    </row>
    <row r="10" spans="1:25" ht="18" x14ac:dyDescent="0.25">
      <c r="A10" s="710" t="s">
        <v>9</v>
      </c>
      <c r="B10" s="711"/>
      <c r="C10" s="711"/>
      <c r="D10" s="712"/>
      <c r="E10" s="729" t="s">
        <v>10</v>
      </c>
      <c r="F10" s="731" t="s">
        <v>11</v>
      </c>
      <c r="G10" s="713" t="s">
        <v>12</v>
      </c>
      <c r="H10" s="714"/>
      <c r="I10" s="714"/>
      <c r="J10" s="715"/>
      <c r="K10" s="617" t="s">
        <v>39</v>
      </c>
      <c r="L10" s="617" t="s">
        <v>11</v>
      </c>
      <c r="M10" s="707" t="s">
        <v>14</v>
      </c>
      <c r="N10" s="708"/>
      <c r="O10" s="708"/>
      <c r="P10" s="709"/>
      <c r="Q10" s="641" t="s">
        <v>36</v>
      </c>
      <c r="R10" s="646" t="s">
        <v>13</v>
      </c>
      <c r="S10" s="646" t="s">
        <v>11</v>
      </c>
      <c r="T10" s="631" t="s">
        <v>15</v>
      </c>
      <c r="U10" s="633" t="s">
        <v>16</v>
      </c>
      <c r="V10" s="635" t="s">
        <v>17</v>
      </c>
      <c r="W10" s="637" t="s">
        <v>13</v>
      </c>
      <c r="X10" s="705" t="s">
        <v>11</v>
      </c>
      <c r="Y10" s="737"/>
    </row>
    <row r="11" spans="1:25" ht="167.25" x14ac:dyDescent="0.25">
      <c r="A11" s="86" t="s">
        <v>18</v>
      </c>
      <c r="B11" s="87" t="s">
        <v>30</v>
      </c>
      <c r="C11" s="88" t="s">
        <v>19</v>
      </c>
      <c r="D11" s="89" t="s">
        <v>20</v>
      </c>
      <c r="E11" s="730"/>
      <c r="F11" s="732"/>
      <c r="G11" s="49" t="s">
        <v>21</v>
      </c>
      <c r="H11" s="49" t="s">
        <v>22</v>
      </c>
      <c r="I11" s="49" t="s">
        <v>23</v>
      </c>
      <c r="J11" s="49" t="s">
        <v>24</v>
      </c>
      <c r="K11" s="618"/>
      <c r="L11" s="618"/>
      <c r="M11" s="50" t="s">
        <v>21</v>
      </c>
      <c r="N11" s="50" t="s">
        <v>25</v>
      </c>
      <c r="O11" s="50" t="s">
        <v>23</v>
      </c>
      <c r="P11" s="50" t="s">
        <v>24</v>
      </c>
      <c r="Q11" s="642"/>
      <c r="R11" s="647"/>
      <c r="S11" s="647"/>
      <c r="T11" s="632"/>
      <c r="U11" s="634"/>
      <c r="V11" s="636"/>
      <c r="W11" s="638"/>
      <c r="X11" s="706"/>
      <c r="Y11" s="738"/>
    </row>
    <row r="12" spans="1:25" x14ac:dyDescent="0.25">
      <c r="A12" s="329"/>
      <c r="B12" s="330"/>
      <c r="C12" s="331"/>
      <c r="D12" s="332"/>
      <c r="E12" s="333"/>
      <c r="F12" s="334" t="s">
        <v>31</v>
      </c>
      <c r="G12" s="278"/>
      <c r="H12" s="278"/>
      <c r="I12" s="278"/>
      <c r="J12" s="278"/>
      <c r="K12" s="335"/>
      <c r="L12" s="336" t="s">
        <v>32</v>
      </c>
      <c r="M12" s="280"/>
      <c r="N12" s="280"/>
      <c r="O12" s="280"/>
      <c r="P12" s="280"/>
      <c r="Q12" s="337"/>
      <c r="R12" s="337"/>
      <c r="S12" s="337" t="s">
        <v>33</v>
      </c>
      <c r="T12" s="338"/>
      <c r="U12" s="339"/>
      <c r="V12" s="340"/>
      <c r="W12" s="341"/>
      <c r="X12" s="342" t="s">
        <v>34</v>
      </c>
      <c r="Y12" s="584" t="s">
        <v>35</v>
      </c>
    </row>
    <row r="13" spans="1:25" s="193" customFormat="1" ht="49.5" customHeight="1" x14ac:dyDescent="0.25">
      <c r="A13" s="308"/>
      <c r="B13" s="485"/>
      <c r="C13" s="310"/>
      <c r="D13" s="313"/>
      <c r="E13" s="296"/>
      <c r="F13" s="297"/>
      <c r="G13" s="298"/>
      <c r="H13" s="298"/>
      <c r="I13" s="298"/>
      <c r="J13" s="298"/>
      <c r="K13" s="324"/>
      <c r="L13" s="299"/>
      <c r="M13" s="298"/>
      <c r="N13" s="298"/>
      <c r="O13" s="298"/>
      <c r="P13" s="298"/>
      <c r="Q13" s="298"/>
      <c r="R13" s="300"/>
      <c r="S13" s="301"/>
      <c r="T13" s="302"/>
      <c r="U13" s="303"/>
      <c r="V13" s="303"/>
      <c r="W13" s="304"/>
      <c r="X13" s="305"/>
      <c r="Y13" s="354"/>
    </row>
    <row r="14" spans="1:25" s="193" customFormat="1" ht="52.5" customHeight="1" x14ac:dyDescent="0.25">
      <c r="A14" s="326"/>
      <c r="B14" s="327"/>
      <c r="C14" s="328"/>
      <c r="D14" s="314"/>
      <c r="E14" s="296"/>
      <c r="F14" s="297"/>
      <c r="G14" s="298"/>
      <c r="H14" s="298"/>
      <c r="I14" s="298"/>
      <c r="J14" s="298"/>
      <c r="K14" s="306"/>
      <c r="L14" s="299"/>
      <c r="M14" s="298"/>
      <c r="N14" s="298"/>
      <c r="O14" s="298"/>
      <c r="P14" s="298"/>
      <c r="Q14" s="298"/>
      <c r="R14" s="300"/>
      <c r="S14" s="301"/>
      <c r="T14" s="302"/>
      <c r="U14" s="303"/>
      <c r="V14" s="303"/>
      <c r="W14" s="307"/>
      <c r="X14" s="305"/>
      <c r="Y14" s="354"/>
    </row>
    <row r="15" spans="1:25" s="193" customFormat="1" ht="43.5" customHeight="1" thickBot="1" x14ac:dyDescent="0.3">
      <c r="A15" s="585"/>
      <c r="B15" s="399"/>
      <c r="C15" s="379"/>
      <c r="D15" s="400"/>
      <c r="E15" s="401"/>
      <c r="F15" s="381"/>
      <c r="G15" s="382"/>
      <c r="H15" s="382"/>
      <c r="I15" s="382"/>
      <c r="J15" s="382"/>
      <c r="K15" s="395"/>
      <c r="L15" s="396"/>
      <c r="M15" s="382"/>
      <c r="N15" s="382"/>
      <c r="O15" s="382"/>
      <c r="P15" s="382"/>
      <c r="Q15" s="382"/>
      <c r="R15" s="397"/>
      <c r="S15" s="383"/>
      <c r="T15" s="384"/>
      <c r="U15" s="398"/>
      <c r="V15" s="398"/>
      <c r="W15" s="385"/>
      <c r="X15" s="386"/>
      <c r="Y15" s="586"/>
    </row>
    <row r="16" spans="1:25" s="95" customFormat="1" ht="27" customHeight="1" x14ac:dyDescent="0.25">
      <c r="A16" s="343"/>
      <c r="B16" s="344"/>
      <c r="C16" s="345"/>
      <c r="D16" s="346"/>
      <c r="E16" s="347"/>
      <c r="F16" s="348"/>
      <c r="G16" s="349"/>
      <c r="H16" s="349"/>
      <c r="I16" s="349"/>
      <c r="J16" s="349"/>
      <c r="K16" s="27"/>
      <c r="L16" s="350"/>
      <c r="M16" s="349"/>
      <c r="N16" s="349"/>
      <c r="O16" s="349"/>
      <c r="P16" s="349"/>
      <c r="Q16" s="349"/>
      <c r="R16" s="281"/>
      <c r="S16" s="351"/>
      <c r="T16" s="352"/>
      <c r="U16" s="353"/>
      <c r="V16" s="353"/>
      <c r="W16" s="57"/>
      <c r="X16" s="355"/>
      <c r="Y16" s="587"/>
    </row>
    <row r="17" spans="1:26" s="95" customFormat="1" ht="27" customHeight="1" x14ac:dyDescent="0.25">
      <c r="A17" s="80"/>
      <c r="B17" s="5"/>
      <c r="C17" s="39"/>
      <c r="D17" s="42"/>
      <c r="E17" s="66"/>
      <c r="F17" s="67"/>
      <c r="G17" s="68"/>
      <c r="H17" s="68"/>
      <c r="I17" s="68"/>
      <c r="J17" s="68"/>
      <c r="K17" s="27"/>
      <c r="L17" s="69"/>
      <c r="M17" s="68"/>
      <c r="N17" s="68"/>
      <c r="O17" s="68"/>
      <c r="P17" s="68"/>
      <c r="Q17" s="68"/>
      <c r="R17" s="52"/>
      <c r="S17" s="70"/>
      <c r="T17" s="71"/>
      <c r="U17" s="72"/>
      <c r="V17" s="72"/>
      <c r="W17" s="73"/>
      <c r="X17" s="74"/>
      <c r="Y17" s="588"/>
    </row>
    <row r="18" spans="1:26" s="95" customFormat="1" ht="27" customHeight="1" x14ac:dyDescent="0.25">
      <c r="A18" s="63"/>
      <c r="B18" s="64"/>
      <c r="C18" s="39"/>
      <c r="D18" s="159"/>
      <c r="E18" s="66"/>
      <c r="F18" s="67"/>
      <c r="G18" s="68"/>
      <c r="H18" s="68"/>
      <c r="I18" s="68"/>
      <c r="J18" s="68"/>
      <c r="K18" s="27"/>
      <c r="L18" s="69"/>
      <c r="M18" s="68"/>
      <c r="N18" s="68"/>
      <c r="O18" s="68"/>
      <c r="P18" s="68"/>
      <c r="Q18" s="68"/>
      <c r="R18" s="52"/>
      <c r="S18" s="70"/>
      <c r="T18" s="71"/>
      <c r="U18" s="72"/>
      <c r="V18" s="72"/>
      <c r="W18" s="73"/>
      <c r="X18" s="74"/>
      <c r="Y18" s="588"/>
    </row>
    <row r="19" spans="1:26" s="95" customFormat="1" ht="27" customHeight="1" x14ac:dyDescent="0.25">
      <c r="A19" s="63"/>
      <c r="B19" s="5"/>
      <c r="C19" s="39"/>
      <c r="D19" s="42"/>
      <c r="E19" s="66"/>
      <c r="F19" s="67"/>
      <c r="G19" s="68"/>
      <c r="H19" s="68"/>
      <c r="I19" s="68"/>
      <c r="J19" s="68"/>
      <c r="K19" s="27"/>
      <c r="L19" s="69"/>
      <c r="M19" s="68"/>
      <c r="N19" s="68"/>
      <c r="O19" s="68"/>
      <c r="P19" s="68"/>
      <c r="Q19" s="68"/>
      <c r="R19" s="52"/>
      <c r="S19" s="70"/>
      <c r="T19" s="71"/>
      <c r="U19" s="72"/>
      <c r="V19" s="72"/>
      <c r="W19" s="73"/>
      <c r="X19" s="74"/>
      <c r="Y19" s="588"/>
    </row>
    <row r="20" spans="1:26" s="95" customFormat="1" ht="27" customHeight="1" x14ac:dyDescent="0.25">
      <c r="A20" s="63"/>
      <c r="B20" s="5"/>
      <c r="C20" s="39"/>
      <c r="D20" s="42"/>
      <c r="E20" s="66"/>
      <c r="F20" s="67"/>
      <c r="G20" s="68"/>
      <c r="H20" s="68"/>
      <c r="I20" s="68"/>
      <c r="J20" s="68"/>
      <c r="K20" s="27"/>
      <c r="L20" s="69"/>
      <c r="M20" s="68"/>
      <c r="N20" s="68"/>
      <c r="O20" s="68"/>
      <c r="P20" s="68"/>
      <c r="Q20" s="68"/>
      <c r="R20" s="52"/>
      <c r="S20" s="70"/>
      <c r="T20" s="71"/>
      <c r="U20" s="72"/>
      <c r="V20" s="72"/>
      <c r="W20" s="73"/>
      <c r="X20" s="74"/>
      <c r="Y20" s="588"/>
    </row>
    <row r="21" spans="1:26" s="95" customFormat="1" ht="27" customHeight="1" x14ac:dyDescent="0.25">
      <c r="A21" s="80"/>
      <c r="B21" s="78"/>
      <c r="C21" s="39"/>
      <c r="D21" s="42"/>
      <c r="E21" s="66"/>
      <c r="F21" s="67"/>
      <c r="G21" s="68"/>
      <c r="H21" s="68"/>
      <c r="I21" s="68"/>
      <c r="J21" s="68"/>
      <c r="K21" s="27"/>
      <c r="L21" s="69"/>
      <c r="M21" s="68"/>
      <c r="N21" s="68"/>
      <c r="O21" s="68"/>
      <c r="P21" s="68"/>
      <c r="Q21" s="68"/>
      <c r="R21" s="52"/>
      <c r="S21" s="70"/>
      <c r="T21" s="71"/>
      <c r="U21" s="72"/>
      <c r="V21" s="72"/>
      <c r="W21" s="73"/>
      <c r="X21" s="74"/>
      <c r="Y21" s="588"/>
    </row>
    <row r="22" spans="1:26" s="95" customFormat="1" ht="27" customHeight="1" x14ac:dyDescent="0.25">
      <c r="A22" s="80"/>
      <c r="B22" s="5"/>
      <c r="C22" s="39"/>
      <c r="D22" s="42"/>
      <c r="E22" s="66"/>
      <c r="F22" s="67"/>
      <c r="G22" s="68"/>
      <c r="H22" s="68"/>
      <c r="I22" s="68"/>
      <c r="J22" s="68"/>
      <c r="K22" s="27"/>
      <c r="L22" s="69"/>
      <c r="M22" s="68"/>
      <c r="N22" s="68"/>
      <c r="O22" s="68"/>
      <c r="P22" s="68"/>
      <c r="Q22" s="68"/>
      <c r="R22" s="52"/>
      <c r="S22" s="70"/>
      <c r="T22" s="71"/>
      <c r="U22" s="72"/>
      <c r="V22" s="72"/>
      <c r="W22" s="73"/>
      <c r="X22" s="74"/>
      <c r="Y22" s="588"/>
    </row>
    <row r="23" spans="1:26" s="95" customFormat="1" ht="27" customHeight="1" x14ac:dyDescent="0.25">
      <c r="A23" s="63"/>
      <c r="B23" s="5"/>
      <c r="C23" s="39"/>
      <c r="D23" s="42"/>
      <c r="E23" s="66"/>
      <c r="F23" s="67"/>
      <c r="G23" s="68"/>
      <c r="H23" s="68"/>
      <c r="I23" s="68"/>
      <c r="J23" s="68"/>
      <c r="K23" s="27"/>
      <c r="L23" s="69"/>
      <c r="M23" s="68"/>
      <c r="N23" s="68"/>
      <c r="O23" s="68"/>
      <c r="P23" s="68"/>
      <c r="Q23" s="68"/>
      <c r="R23" s="52"/>
      <c r="S23" s="70"/>
      <c r="T23" s="71"/>
      <c r="U23" s="72"/>
      <c r="V23" s="72"/>
      <c r="W23" s="73"/>
      <c r="X23" s="74"/>
      <c r="Y23" s="588"/>
    </row>
    <row r="24" spans="1:26" s="95" customFormat="1" ht="27" customHeight="1" x14ac:dyDescent="0.25">
      <c r="A24" s="63"/>
      <c r="B24" s="5"/>
      <c r="C24" s="39"/>
      <c r="D24" s="42"/>
      <c r="E24" s="66"/>
      <c r="F24" s="67"/>
      <c r="G24" s="68"/>
      <c r="H24" s="68"/>
      <c r="I24" s="68"/>
      <c r="J24" s="68"/>
      <c r="K24" s="27"/>
      <c r="L24" s="69"/>
      <c r="M24" s="68"/>
      <c r="N24" s="68"/>
      <c r="O24" s="68"/>
      <c r="P24" s="68"/>
      <c r="Q24" s="68"/>
      <c r="R24" s="52"/>
      <c r="S24" s="70"/>
      <c r="T24" s="71"/>
      <c r="U24" s="72"/>
      <c r="V24" s="72"/>
      <c r="W24" s="73"/>
      <c r="X24" s="74"/>
      <c r="Y24" s="588"/>
    </row>
    <row r="25" spans="1:26" s="95" customFormat="1" ht="27" customHeight="1" x14ac:dyDescent="0.25">
      <c r="A25" s="63"/>
      <c r="B25" s="35"/>
      <c r="C25" s="39"/>
      <c r="D25" s="42"/>
      <c r="E25" s="66"/>
      <c r="F25" s="67"/>
      <c r="G25" s="68"/>
      <c r="H25" s="68"/>
      <c r="I25" s="68"/>
      <c r="J25" s="68"/>
      <c r="K25" s="27"/>
      <c r="L25" s="69"/>
      <c r="M25" s="68"/>
      <c r="N25" s="68"/>
      <c r="O25" s="68"/>
      <c r="P25" s="68"/>
      <c r="Q25" s="68"/>
      <c r="R25" s="52"/>
      <c r="S25" s="70"/>
      <c r="T25" s="71"/>
      <c r="U25" s="72"/>
      <c r="V25" s="72"/>
      <c r="W25" s="73"/>
      <c r="X25" s="74"/>
      <c r="Y25" s="588"/>
    </row>
    <row r="26" spans="1:26" s="95" customFormat="1" ht="27" customHeight="1" x14ac:dyDescent="0.25">
      <c r="A26" s="80"/>
      <c r="B26" s="5"/>
      <c r="C26" s="39"/>
      <c r="D26" s="42"/>
      <c r="E26" s="66"/>
      <c r="F26" s="67"/>
      <c r="G26" s="68"/>
      <c r="H26" s="68"/>
      <c r="I26" s="68"/>
      <c r="J26" s="68"/>
      <c r="K26" s="27"/>
      <c r="L26" s="69"/>
      <c r="M26" s="68"/>
      <c r="N26" s="68"/>
      <c r="O26" s="68"/>
      <c r="P26" s="68"/>
      <c r="Q26" s="68"/>
      <c r="R26" s="52"/>
      <c r="S26" s="70"/>
      <c r="T26" s="71"/>
      <c r="U26" s="72"/>
      <c r="V26" s="72"/>
      <c r="W26" s="73"/>
      <c r="X26" s="74"/>
      <c r="Y26" s="588"/>
    </row>
    <row r="27" spans="1:26" s="95" customFormat="1" ht="27" customHeight="1" x14ac:dyDescent="0.25">
      <c r="A27" s="80"/>
      <c r="B27" s="5"/>
      <c r="C27" s="39"/>
      <c r="D27" s="42"/>
      <c r="E27" s="66"/>
      <c r="F27" s="67"/>
      <c r="G27" s="68"/>
      <c r="H27" s="68"/>
      <c r="I27" s="68"/>
      <c r="J27" s="68"/>
      <c r="K27" s="27"/>
      <c r="L27" s="69"/>
      <c r="M27" s="68"/>
      <c r="N27" s="68"/>
      <c r="O27" s="68"/>
      <c r="P27" s="68"/>
      <c r="Q27" s="68"/>
      <c r="R27" s="52"/>
      <c r="S27" s="70"/>
      <c r="T27" s="71"/>
      <c r="U27" s="72"/>
      <c r="V27" s="72"/>
      <c r="W27" s="73"/>
      <c r="X27" s="74"/>
      <c r="Y27" s="588"/>
    </row>
    <row r="28" spans="1:26" s="95" customFormat="1" ht="27" customHeight="1" x14ac:dyDescent="0.25">
      <c r="A28" s="63"/>
      <c r="B28" s="35"/>
      <c r="C28" s="39"/>
      <c r="D28" s="42"/>
      <c r="E28" s="66"/>
      <c r="F28" s="67"/>
      <c r="G28" s="68"/>
      <c r="H28" s="68"/>
      <c r="I28" s="68"/>
      <c r="J28" s="68"/>
      <c r="K28" s="27"/>
      <c r="L28" s="69"/>
      <c r="M28" s="68"/>
      <c r="N28" s="68"/>
      <c r="O28" s="68"/>
      <c r="P28" s="68"/>
      <c r="Q28" s="68"/>
      <c r="R28" s="52"/>
      <c r="S28" s="70"/>
      <c r="T28" s="71"/>
      <c r="U28" s="72"/>
      <c r="V28" s="72"/>
      <c r="W28" s="73"/>
      <c r="X28" s="74"/>
      <c r="Y28" s="588"/>
    </row>
    <row r="29" spans="1:26" s="95" customFormat="1" ht="27" customHeight="1" x14ac:dyDescent="0.25">
      <c r="A29" s="63"/>
      <c r="B29" s="78"/>
      <c r="C29" s="40"/>
      <c r="D29" s="65"/>
      <c r="E29" s="66"/>
      <c r="F29" s="67"/>
      <c r="G29" s="68"/>
      <c r="H29" s="68"/>
      <c r="I29" s="68"/>
      <c r="J29" s="68"/>
      <c r="K29" s="27"/>
      <c r="L29" s="69"/>
      <c r="M29" s="68"/>
      <c r="N29" s="68"/>
      <c r="O29" s="68"/>
      <c r="P29" s="68"/>
      <c r="Q29" s="68"/>
      <c r="R29" s="52"/>
      <c r="S29" s="70"/>
      <c r="T29" s="71"/>
      <c r="U29" s="72"/>
      <c r="V29" s="72"/>
      <c r="W29" s="73"/>
      <c r="X29" s="74"/>
      <c r="Y29" s="588"/>
    </row>
    <row r="30" spans="1:26" s="95" customFormat="1" ht="36" customHeight="1" x14ac:dyDescent="0.25">
      <c r="A30" s="63"/>
      <c r="B30" s="75"/>
      <c r="C30" s="39"/>
      <c r="D30" s="160"/>
      <c r="E30" s="66"/>
      <c r="F30" s="67"/>
      <c r="G30" s="68"/>
      <c r="H30" s="68"/>
      <c r="I30" s="68"/>
      <c r="J30" s="68"/>
      <c r="K30" s="27"/>
      <c r="L30" s="69"/>
      <c r="M30" s="68"/>
      <c r="N30" s="68"/>
      <c r="O30" s="68"/>
      <c r="P30" s="68"/>
      <c r="Q30" s="68"/>
      <c r="R30" s="52"/>
      <c r="S30" s="70"/>
      <c r="T30" s="71"/>
      <c r="U30" s="72"/>
      <c r="V30" s="72"/>
      <c r="W30" s="73"/>
      <c r="X30" s="74"/>
      <c r="Y30" s="588"/>
    </row>
    <row r="31" spans="1:26" s="95" customFormat="1" ht="27" customHeight="1" thickBot="1" x14ac:dyDescent="0.3">
      <c r="A31" s="589"/>
      <c r="B31" s="590"/>
      <c r="C31" s="569"/>
      <c r="D31" s="591"/>
      <c r="E31" s="592"/>
      <c r="F31" s="593"/>
      <c r="G31" s="590"/>
      <c r="H31" s="590"/>
      <c r="I31" s="590"/>
      <c r="J31" s="590"/>
      <c r="K31" s="594"/>
      <c r="L31" s="595"/>
      <c r="M31" s="590"/>
      <c r="N31" s="590"/>
      <c r="O31" s="590"/>
      <c r="P31" s="590"/>
      <c r="Q31" s="590"/>
      <c r="R31" s="596"/>
      <c r="S31" s="597"/>
      <c r="T31" s="598"/>
      <c r="U31" s="599"/>
      <c r="V31" s="599"/>
      <c r="W31" s="600"/>
      <c r="X31" s="601"/>
      <c r="Y31" s="602"/>
    </row>
    <row r="32" spans="1:26" s="95" customFormat="1" ht="40.5" customHeight="1" x14ac:dyDescent="0.25">
      <c r="A32" s="144"/>
      <c r="B32" s="145"/>
      <c r="C32" s="97"/>
      <c r="D32" s="142"/>
      <c r="E32" s="143"/>
      <c r="F32" s="146"/>
      <c r="G32" s="144"/>
      <c r="H32" s="144"/>
      <c r="I32" s="144"/>
      <c r="J32" s="144"/>
      <c r="K32" s="147"/>
      <c r="L32" s="146"/>
      <c r="M32" s="144"/>
      <c r="N32" s="144"/>
      <c r="O32" s="144"/>
      <c r="P32" s="144"/>
      <c r="Q32" s="144"/>
      <c r="R32" s="147"/>
      <c r="S32" s="148"/>
      <c r="T32" s="144"/>
      <c r="U32" s="144"/>
      <c r="V32" s="144"/>
      <c r="W32" s="147"/>
      <c r="X32" s="148"/>
      <c r="Y32" s="187"/>
      <c r="Z32" s="149"/>
    </row>
  </sheetData>
  <sortState ref="A13:Z33">
    <sortCondition descending="1" ref="Y13:Y33"/>
  </sortState>
  <mergeCells count="30">
    <mergeCell ref="X1:Y1"/>
    <mergeCell ref="A2:Q2"/>
    <mergeCell ref="A5:Q5"/>
    <mergeCell ref="A7:D7"/>
    <mergeCell ref="E7:X7"/>
    <mergeCell ref="Y7:Y11"/>
    <mergeCell ref="A8:D8"/>
    <mergeCell ref="E8:F8"/>
    <mergeCell ref="G8:L8"/>
    <mergeCell ref="M8:S8"/>
    <mergeCell ref="A10:D10"/>
    <mergeCell ref="E10:E11"/>
    <mergeCell ref="F10:F11"/>
    <mergeCell ref="G10:J10"/>
    <mergeCell ref="K10:K11"/>
    <mergeCell ref="T8:X8"/>
    <mergeCell ref="A9:D9"/>
    <mergeCell ref="E9:F9"/>
    <mergeCell ref="G9:L9"/>
    <mergeCell ref="M9:S9"/>
    <mergeCell ref="U10:U11"/>
    <mergeCell ref="V10:V11"/>
    <mergeCell ref="W10:W11"/>
    <mergeCell ref="X10:X11"/>
    <mergeCell ref="L10:L11"/>
    <mergeCell ref="M10:P10"/>
    <mergeCell ref="Q10:Q11"/>
    <mergeCell ref="R10:R11"/>
    <mergeCell ref="S10:S11"/>
    <mergeCell ref="T10:T11"/>
  </mergeCells>
  <pageMargins left="0.39370078740157483" right="0.19685039370078741" top="0.55118110236220474" bottom="0.39370078740157483" header="0.31496062992125984" footer="0.31496062992125984"/>
  <pageSetup paperSize="9" scale="50" orientation="landscape" r:id="rId1"/>
  <headerFooter>
    <oddHeader>&amp;RLAMPIRAN 3b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view="pageBreakPreview" zoomScale="60" zoomScaleNormal="60" workbookViewId="0">
      <selection activeCell="A13" sqref="A13:XFD20"/>
    </sheetView>
  </sheetViews>
  <sheetFormatPr defaultRowHeight="20.25" x14ac:dyDescent="0.25"/>
  <cols>
    <col min="1" max="1" width="9.5703125" style="150" bestFit="1" customWidth="1"/>
    <col min="2" max="2" width="9.140625" style="151"/>
    <col min="3" max="3" width="35.42578125" style="151" customWidth="1"/>
    <col min="4" max="4" width="11.7109375" style="151" customWidth="1"/>
    <col min="5" max="11" width="9.5703125" style="151" bestFit="1" customWidth="1"/>
    <col min="12" max="12" width="11.140625" style="151" bestFit="1" customWidth="1"/>
    <col min="13" max="16" width="9.5703125" style="151" bestFit="1" customWidth="1"/>
    <col min="17" max="17" width="16.140625" style="151" customWidth="1"/>
    <col min="18" max="18" width="9.5703125" style="151" bestFit="1" customWidth="1"/>
    <col min="19" max="19" width="11.140625" style="151" bestFit="1" customWidth="1"/>
    <col min="20" max="20" width="9.5703125" style="151" bestFit="1" customWidth="1"/>
    <col min="21" max="22" width="9.140625" style="151"/>
    <col min="23" max="23" width="9.5703125" style="151" bestFit="1" customWidth="1"/>
    <col min="24" max="24" width="11.140625" style="151" bestFit="1" customWidth="1"/>
    <col min="25" max="25" width="17" style="196" customWidth="1"/>
    <col min="26" max="16384" width="9.140625" style="150"/>
  </cols>
  <sheetData>
    <row r="1" spans="1:25" ht="18" x14ac:dyDescent="0.25">
      <c r="X1" s="745" t="s">
        <v>86</v>
      </c>
      <c r="Y1" s="745"/>
    </row>
    <row r="2" spans="1:25" s="93" customFormat="1" ht="20.25" customHeight="1" x14ac:dyDescent="0.25">
      <c r="A2" s="648" t="s">
        <v>147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96"/>
      <c r="S2" s="96"/>
      <c r="T2" s="96"/>
      <c r="U2" s="95"/>
      <c r="V2" s="95"/>
      <c r="W2" s="96"/>
      <c r="X2" s="96"/>
      <c r="Y2" s="183"/>
    </row>
    <row r="3" spans="1:25" s="93" customFormat="1" x14ac:dyDescent="0.25">
      <c r="A3" s="109" t="s">
        <v>148</v>
      </c>
      <c r="B3" s="128"/>
      <c r="C3" s="11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96"/>
      <c r="S3" s="96"/>
      <c r="T3" s="96"/>
      <c r="U3" s="95"/>
      <c r="V3" s="95"/>
      <c r="W3" s="96"/>
      <c r="X3" s="96"/>
      <c r="Y3" s="183"/>
    </row>
    <row r="4" spans="1:25" x14ac:dyDescent="0.25">
      <c r="A4" s="44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52"/>
      <c r="V4" s="152"/>
      <c r="W4" s="136"/>
      <c r="X4" s="136"/>
      <c r="Y4" s="195"/>
    </row>
    <row r="5" spans="1:25" x14ac:dyDescent="0.25">
      <c r="A5" s="742" t="s">
        <v>159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136"/>
      <c r="S5" s="136"/>
      <c r="T5" s="136"/>
      <c r="U5" s="152"/>
      <c r="V5" s="152"/>
      <c r="W5" s="136"/>
      <c r="X5" s="136"/>
      <c r="Y5" s="195"/>
    </row>
    <row r="6" spans="1:25" ht="21" thickBot="1" x14ac:dyDescent="0.3">
      <c r="A6" s="103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52"/>
      <c r="V6" s="152"/>
      <c r="W6" s="136"/>
      <c r="X6" s="136"/>
      <c r="Y6" s="195"/>
    </row>
    <row r="7" spans="1:25" ht="15.75" customHeight="1" x14ac:dyDescent="0.25">
      <c r="A7" s="615" t="s">
        <v>1</v>
      </c>
      <c r="B7" s="613"/>
      <c r="C7" s="613"/>
      <c r="D7" s="616"/>
      <c r="E7" s="612" t="s">
        <v>2</v>
      </c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09" t="s">
        <v>29</v>
      </c>
    </row>
    <row r="8" spans="1:25" ht="18" x14ac:dyDescent="0.25">
      <c r="A8" s="626" t="s">
        <v>3</v>
      </c>
      <c r="B8" s="627"/>
      <c r="C8" s="627"/>
      <c r="D8" s="628"/>
      <c r="E8" s="746" t="s">
        <v>4</v>
      </c>
      <c r="F8" s="747"/>
      <c r="G8" s="619" t="s">
        <v>5</v>
      </c>
      <c r="H8" s="620"/>
      <c r="I8" s="620"/>
      <c r="J8" s="620"/>
      <c r="K8" s="620"/>
      <c r="L8" s="621"/>
      <c r="M8" s="643" t="s">
        <v>6</v>
      </c>
      <c r="N8" s="644"/>
      <c r="O8" s="644"/>
      <c r="P8" s="644"/>
      <c r="Q8" s="644"/>
      <c r="R8" s="644"/>
      <c r="S8" s="645"/>
      <c r="T8" s="650" t="s">
        <v>7</v>
      </c>
      <c r="U8" s="651"/>
      <c r="V8" s="651"/>
      <c r="W8" s="651"/>
      <c r="X8" s="651"/>
      <c r="Y8" s="610"/>
    </row>
    <row r="9" spans="1:25" ht="18" x14ac:dyDescent="0.25">
      <c r="A9" s="626" t="s">
        <v>8</v>
      </c>
      <c r="B9" s="627"/>
      <c r="C9" s="627"/>
      <c r="D9" s="628"/>
      <c r="E9" s="746">
        <v>50</v>
      </c>
      <c r="F9" s="746"/>
      <c r="G9" s="619">
        <v>10</v>
      </c>
      <c r="H9" s="620"/>
      <c r="I9" s="620"/>
      <c r="J9" s="620"/>
      <c r="K9" s="620"/>
      <c r="L9" s="621"/>
      <c r="M9" s="655">
        <v>10</v>
      </c>
      <c r="N9" s="656"/>
      <c r="O9" s="656"/>
      <c r="P9" s="656"/>
      <c r="Q9" s="656"/>
      <c r="R9" s="656"/>
      <c r="S9" s="657"/>
      <c r="T9" s="1">
        <v>30</v>
      </c>
      <c r="U9" s="2"/>
      <c r="V9" s="3"/>
      <c r="W9" s="105"/>
      <c r="X9" s="283"/>
      <c r="Y9" s="610"/>
    </row>
    <row r="10" spans="1:25" ht="15.75" customHeight="1" x14ac:dyDescent="0.25">
      <c r="A10" s="626" t="s">
        <v>9</v>
      </c>
      <c r="B10" s="627"/>
      <c r="C10" s="627"/>
      <c r="D10" s="628"/>
      <c r="E10" s="748" t="s">
        <v>10</v>
      </c>
      <c r="F10" s="740" t="s">
        <v>11</v>
      </c>
      <c r="G10" s="619" t="s">
        <v>12</v>
      </c>
      <c r="H10" s="620"/>
      <c r="I10" s="620"/>
      <c r="J10" s="621"/>
      <c r="K10" s="617" t="s">
        <v>13</v>
      </c>
      <c r="L10" s="617" t="s">
        <v>48</v>
      </c>
      <c r="M10" s="739" t="s">
        <v>14</v>
      </c>
      <c r="N10" s="739"/>
      <c r="O10" s="739"/>
      <c r="P10" s="739"/>
      <c r="Q10" s="641" t="s">
        <v>36</v>
      </c>
      <c r="R10" s="646" t="s">
        <v>13</v>
      </c>
      <c r="S10" s="629" t="s">
        <v>48</v>
      </c>
      <c r="T10" s="631" t="s">
        <v>15</v>
      </c>
      <c r="U10" s="633" t="s">
        <v>16</v>
      </c>
      <c r="V10" s="635" t="s">
        <v>17</v>
      </c>
      <c r="W10" s="637" t="s">
        <v>13</v>
      </c>
      <c r="X10" s="743" t="s">
        <v>48</v>
      </c>
      <c r="Y10" s="610"/>
    </row>
    <row r="11" spans="1:25" ht="128.25" customHeight="1" x14ac:dyDescent="0.25">
      <c r="A11" s="45" t="s">
        <v>18</v>
      </c>
      <c r="B11" s="46" t="s">
        <v>30</v>
      </c>
      <c r="C11" s="47" t="s">
        <v>19</v>
      </c>
      <c r="D11" s="48" t="s">
        <v>20</v>
      </c>
      <c r="E11" s="748"/>
      <c r="F11" s="741"/>
      <c r="G11" s="49" t="s">
        <v>21</v>
      </c>
      <c r="H11" s="49" t="s">
        <v>22</v>
      </c>
      <c r="I11" s="49" t="s">
        <v>23</v>
      </c>
      <c r="J11" s="49" t="s">
        <v>24</v>
      </c>
      <c r="K11" s="618"/>
      <c r="L11" s="618"/>
      <c r="M11" s="50" t="s">
        <v>21</v>
      </c>
      <c r="N11" s="50" t="s">
        <v>25</v>
      </c>
      <c r="O11" s="50" t="s">
        <v>23</v>
      </c>
      <c r="P11" s="50" t="s">
        <v>24</v>
      </c>
      <c r="Q11" s="642"/>
      <c r="R11" s="647"/>
      <c r="S11" s="630"/>
      <c r="T11" s="632"/>
      <c r="U11" s="634"/>
      <c r="V11" s="636"/>
      <c r="W11" s="638"/>
      <c r="X11" s="744"/>
      <c r="Y11" s="611"/>
    </row>
    <row r="12" spans="1:25" ht="29.25" customHeight="1" x14ac:dyDescent="0.25">
      <c r="A12" s="356"/>
      <c r="B12" s="406"/>
      <c r="C12" s="407"/>
      <c r="D12" s="359"/>
      <c r="E12" s="408"/>
      <c r="F12" s="409" t="s">
        <v>31</v>
      </c>
      <c r="G12" s="410"/>
      <c r="H12" s="410"/>
      <c r="I12" s="410"/>
      <c r="J12" s="410"/>
      <c r="K12" s="336"/>
      <c r="L12" s="336" t="s">
        <v>32</v>
      </c>
      <c r="M12" s="280"/>
      <c r="N12" s="280"/>
      <c r="O12" s="280"/>
      <c r="P12" s="280"/>
      <c r="Q12" s="337"/>
      <c r="R12" s="337"/>
      <c r="S12" s="363" t="s">
        <v>33</v>
      </c>
      <c r="T12" s="338"/>
      <c r="U12" s="339"/>
      <c r="V12" s="340"/>
      <c r="W12" s="411"/>
      <c r="X12" s="412" t="s">
        <v>34</v>
      </c>
      <c r="Y12" s="413" t="s">
        <v>35</v>
      </c>
    </row>
    <row r="13" spans="1:25" s="295" customFormat="1" ht="42.75" customHeight="1" x14ac:dyDescent="0.25">
      <c r="A13" s="80"/>
      <c r="B13" s="77"/>
      <c r="C13" s="169"/>
      <c r="D13" s="159"/>
      <c r="E13" s="81"/>
      <c r="F13" s="67"/>
      <c r="G13" s="68"/>
      <c r="H13" s="68"/>
      <c r="I13" s="68"/>
      <c r="J13" s="68"/>
      <c r="K13" s="36"/>
      <c r="L13" s="84"/>
      <c r="M13" s="68"/>
      <c r="N13" s="68"/>
      <c r="O13" s="68"/>
      <c r="P13" s="68"/>
      <c r="Q13" s="68"/>
      <c r="R13" s="52"/>
      <c r="S13" s="70"/>
      <c r="T13" s="71"/>
      <c r="U13" s="72"/>
      <c r="V13" s="72"/>
      <c r="W13" s="73"/>
      <c r="X13" s="403"/>
      <c r="Y13" s="404"/>
    </row>
    <row r="14" spans="1:25" s="295" customFormat="1" ht="26.25" customHeight="1" x14ac:dyDescent="0.25">
      <c r="A14" s="80"/>
      <c r="B14" s="65"/>
      <c r="C14" s="168"/>
      <c r="D14" s="159"/>
      <c r="E14" s="66"/>
      <c r="F14" s="67"/>
      <c r="G14" s="68"/>
      <c r="H14" s="68"/>
      <c r="I14" s="68"/>
      <c r="J14" s="68"/>
      <c r="K14" s="36"/>
      <c r="L14" s="84"/>
      <c r="M14" s="68"/>
      <c r="N14" s="68"/>
      <c r="O14" s="68"/>
      <c r="P14" s="68"/>
      <c r="Q14" s="68"/>
      <c r="R14" s="52"/>
      <c r="S14" s="70"/>
      <c r="T14" s="71"/>
      <c r="U14" s="72"/>
      <c r="V14" s="72"/>
      <c r="W14" s="73"/>
      <c r="X14" s="403"/>
      <c r="Y14" s="404"/>
    </row>
    <row r="15" spans="1:25" s="295" customFormat="1" ht="24" customHeight="1" x14ac:dyDescent="0.25">
      <c r="A15" s="80"/>
      <c r="B15" s="65"/>
      <c r="C15" s="169"/>
      <c r="D15" s="159"/>
      <c r="E15" s="66"/>
      <c r="F15" s="67"/>
      <c r="G15" s="68"/>
      <c r="H15" s="68"/>
      <c r="I15" s="68"/>
      <c r="J15" s="68"/>
      <c r="K15" s="36"/>
      <c r="L15" s="84"/>
      <c r="M15" s="68"/>
      <c r="N15" s="68"/>
      <c r="O15" s="68"/>
      <c r="P15" s="68"/>
      <c r="Q15" s="68"/>
      <c r="R15" s="52"/>
      <c r="S15" s="70"/>
      <c r="T15" s="71"/>
      <c r="U15" s="72"/>
      <c r="V15" s="72"/>
      <c r="W15" s="73"/>
      <c r="X15" s="403"/>
      <c r="Y15" s="404"/>
    </row>
    <row r="16" spans="1:25" s="295" customFormat="1" ht="38.25" customHeight="1" x14ac:dyDescent="0.25">
      <c r="A16" s="80"/>
      <c r="B16" s="75"/>
      <c r="C16" s="169"/>
      <c r="D16" s="159"/>
      <c r="E16" s="66"/>
      <c r="F16" s="67"/>
      <c r="G16" s="68"/>
      <c r="H16" s="68"/>
      <c r="I16" s="68"/>
      <c r="J16" s="68"/>
      <c r="K16" s="36"/>
      <c r="L16" s="84"/>
      <c r="M16" s="68"/>
      <c r="N16" s="68"/>
      <c r="O16" s="68"/>
      <c r="P16" s="68"/>
      <c r="Q16" s="68"/>
      <c r="R16" s="52"/>
      <c r="S16" s="70"/>
      <c r="T16" s="71"/>
      <c r="U16" s="72"/>
      <c r="V16" s="72"/>
      <c r="W16" s="73"/>
      <c r="X16" s="403"/>
      <c r="Y16" s="404"/>
    </row>
    <row r="17" spans="1:26" s="295" customFormat="1" ht="38.25" customHeight="1" x14ac:dyDescent="0.25">
      <c r="A17" s="80"/>
      <c r="B17" s="75"/>
      <c r="C17" s="169"/>
      <c r="D17" s="160"/>
      <c r="E17" s="66"/>
      <c r="F17" s="67"/>
      <c r="G17" s="68"/>
      <c r="H17" s="68"/>
      <c r="I17" s="68"/>
      <c r="J17" s="68"/>
      <c r="K17" s="36"/>
      <c r="L17" s="84"/>
      <c r="M17" s="68"/>
      <c r="N17" s="68"/>
      <c r="O17" s="68"/>
      <c r="P17" s="68"/>
      <c r="Q17" s="68"/>
      <c r="R17" s="52"/>
      <c r="S17" s="70"/>
      <c r="T17" s="71"/>
      <c r="U17" s="72"/>
      <c r="V17" s="72"/>
      <c r="W17" s="73"/>
      <c r="X17" s="403"/>
      <c r="Y17" s="404"/>
      <c r="Z17" s="294"/>
    </row>
    <row r="18" spans="1:26" s="295" customFormat="1" ht="23.25" customHeight="1" x14ac:dyDescent="0.25">
      <c r="A18" s="80"/>
      <c r="B18" s="77"/>
      <c r="C18" s="169"/>
      <c r="D18" s="160"/>
      <c r="E18" s="66"/>
      <c r="F18" s="67"/>
      <c r="G18" s="68"/>
      <c r="H18" s="68"/>
      <c r="I18" s="68"/>
      <c r="J18" s="68"/>
      <c r="K18" s="36"/>
      <c r="L18" s="84"/>
      <c r="M18" s="68"/>
      <c r="N18" s="68"/>
      <c r="O18" s="68"/>
      <c r="P18" s="68"/>
      <c r="Q18" s="68"/>
      <c r="R18" s="52"/>
      <c r="S18" s="70"/>
      <c r="T18" s="71"/>
      <c r="U18" s="72"/>
      <c r="V18" s="72"/>
      <c r="W18" s="73"/>
      <c r="X18" s="403"/>
      <c r="Y18" s="404"/>
      <c r="Z18" s="294"/>
    </row>
    <row r="19" spans="1:26" s="295" customFormat="1" ht="19.5" customHeight="1" x14ac:dyDescent="0.25">
      <c r="A19" s="80"/>
      <c r="B19" s="78"/>
      <c r="C19" s="169"/>
      <c r="D19" s="160"/>
      <c r="E19" s="66"/>
      <c r="F19" s="67"/>
      <c r="G19" s="68"/>
      <c r="H19" s="68"/>
      <c r="I19" s="68"/>
      <c r="J19" s="68"/>
      <c r="K19" s="36"/>
      <c r="L19" s="84"/>
      <c r="M19" s="68"/>
      <c r="N19" s="68"/>
      <c r="O19" s="68"/>
      <c r="P19" s="68"/>
      <c r="Q19" s="68"/>
      <c r="R19" s="52"/>
      <c r="S19" s="70"/>
      <c r="T19" s="71"/>
      <c r="U19" s="72"/>
      <c r="V19" s="72"/>
      <c r="W19" s="73"/>
      <c r="X19" s="403"/>
      <c r="Y19" s="404"/>
      <c r="Z19" s="294"/>
    </row>
    <row r="20" spans="1:26" s="295" customFormat="1" ht="44.25" customHeight="1" x14ac:dyDescent="0.25">
      <c r="A20" s="80"/>
      <c r="B20" s="75"/>
      <c r="C20" s="169"/>
      <c r="D20" s="160"/>
      <c r="E20" s="66"/>
      <c r="F20" s="67"/>
      <c r="G20" s="68"/>
      <c r="H20" s="68"/>
      <c r="I20" s="68"/>
      <c r="J20" s="68"/>
      <c r="K20" s="36"/>
      <c r="L20" s="84"/>
      <c r="M20" s="68"/>
      <c r="N20" s="68"/>
      <c r="O20" s="68"/>
      <c r="P20" s="68"/>
      <c r="Q20" s="68"/>
      <c r="R20" s="52"/>
      <c r="S20" s="70"/>
      <c r="T20" s="71"/>
      <c r="U20" s="72"/>
      <c r="V20" s="72"/>
      <c r="W20" s="73"/>
      <c r="X20" s="403"/>
      <c r="Y20" s="404"/>
      <c r="Z20" s="294"/>
    </row>
    <row r="21" spans="1:26" s="295" customFormat="1" ht="30.75" customHeight="1" x14ac:dyDescent="0.25">
      <c r="A21" s="80"/>
      <c r="B21" s="75"/>
      <c r="C21" s="169"/>
      <c r="D21" s="160"/>
      <c r="E21" s="66"/>
      <c r="F21" s="67"/>
      <c r="G21" s="68"/>
      <c r="H21" s="68"/>
      <c r="I21" s="68"/>
      <c r="J21" s="68"/>
      <c r="K21" s="36"/>
      <c r="L21" s="84"/>
      <c r="M21" s="68"/>
      <c r="N21" s="68"/>
      <c r="O21" s="68"/>
      <c r="P21" s="68"/>
      <c r="Q21" s="68"/>
      <c r="R21" s="52"/>
      <c r="S21" s="70"/>
      <c r="T21" s="71"/>
      <c r="U21" s="72"/>
      <c r="V21" s="72"/>
      <c r="W21" s="73"/>
      <c r="X21" s="403"/>
      <c r="Y21" s="404"/>
      <c r="Z21" s="294"/>
    </row>
    <row r="22" spans="1:26" s="295" customFormat="1" ht="30.75" customHeight="1" x14ac:dyDescent="0.25">
      <c r="A22" s="80"/>
      <c r="B22" s="75"/>
      <c r="C22" s="169"/>
      <c r="D22" s="160"/>
      <c r="E22" s="66"/>
      <c r="F22" s="67"/>
      <c r="G22" s="68"/>
      <c r="H22" s="68"/>
      <c r="I22" s="68"/>
      <c r="J22" s="68"/>
      <c r="K22" s="36"/>
      <c r="L22" s="84"/>
      <c r="M22" s="68"/>
      <c r="N22" s="68"/>
      <c r="O22" s="68"/>
      <c r="P22" s="68"/>
      <c r="Q22" s="68"/>
      <c r="R22" s="52"/>
      <c r="S22" s="70"/>
      <c r="T22" s="71"/>
      <c r="U22" s="72"/>
      <c r="V22" s="72"/>
      <c r="W22" s="73"/>
      <c r="X22" s="403"/>
      <c r="Y22" s="404"/>
      <c r="Z22" s="294"/>
    </row>
    <row r="23" spans="1:26" s="295" customFormat="1" ht="51.75" customHeight="1" x14ac:dyDescent="0.25">
      <c r="A23" s="80"/>
      <c r="B23" s="75"/>
      <c r="C23" s="169"/>
      <c r="D23" s="160"/>
      <c r="E23" s="66"/>
      <c r="F23" s="67"/>
      <c r="G23" s="68"/>
      <c r="H23" s="68"/>
      <c r="I23" s="68"/>
      <c r="J23" s="68"/>
      <c r="K23" s="36"/>
      <c r="L23" s="84"/>
      <c r="M23" s="68"/>
      <c r="N23" s="68"/>
      <c r="O23" s="68"/>
      <c r="P23" s="68"/>
      <c r="Q23" s="68"/>
      <c r="R23" s="52"/>
      <c r="S23" s="70"/>
      <c r="T23" s="71"/>
      <c r="U23" s="72"/>
      <c r="V23" s="72"/>
      <c r="W23" s="73"/>
      <c r="X23" s="403"/>
      <c r="Y23" s="404"/>
      <c r="Z23" s="294"/>
    </row>
    <row r="24" spans="1:26" s="295" customFormat="1" ht="30.75" customHeight="1" x14ac:dyDescent="0.25">
      <c r="A24" s="80"/>
      <c r="B24" s="75"/>
      <c r="C24" s="169"/>
      <c r="D24" s="160"/>
      <c r="E24" s="66"/>
      <c r="F24" s="67"/>
      <c r="G24" s="68"/>
      <c r="H24" s="68"/>
      <c r="I24" s="68"/>
      <c r="J24" s="68"/>
      <c r="K24" s="36"/>
      <c r="L24" s="84"/>
      <c r="M24" s="68"/>
      <c r="N24" s="68"/>
      <c r="O24" s="68"/>
      <c r="P24" s="68"/>
      <c r="Q24" s="68"/>
      <c r="R24" s="52"/>
      <c r="S24" s="70"/>
      <c r="T24" s="71"/>
      <c r="U24" s="72"/>
      <c r="V24" s="72"/>
      <c r="W24" s="73"/>
      <c r="X24" s="403"/>
      <c r="Y24" s="404"/>
      <c r="Z24" s="294"/>
    </row>
    <row r="25" spans="1:26" s="295" customFormat="1" ht="30.75" customHeight="1" x14ac:dyDescent="0.25">
      <c r="A25" s="80"/>
      <c r="B25" s="75"/>
      <c r="C25" s="169"/>
      <c r="D25" s="160"/>
      <c r="E25" s="66"/>
      <c r="F25" s="67"/>
      <c r="G25" s="68"/>
      <c r="H25" s="68"/>
      <c r="I25" s="68"/>
      <c r="J25" s="68"/>
      <c r="K25" s="36"/>
      <c r="L25" s="84"/>
      <c r="M25" s="68"/>
      <c r="N25" s="68"/>
      <c r="O25" s="68"/>
      <c r="P25" s="68"/>
      <c r="Q25" s="68"/>
      <c r="R25" s="52"/>
      <c r="S25" s="70"/>
      <c r="T25" s="71"/>
      <c r="U25" s="72"/>
      <c r="V25" s="72"/>
      <c r="W25" s="73"/>
      <c r="X25" s="403"/>
      <c r="Y25" s="404"/>
      <c r="Z25" s="294"/>
    </row>
    <row r="26" spans="1:26" s="295" customFormat="1" ht="30.75" customHeight="1" x14ac:dyDescent="0.25">
      <c r="A26" s="80"/>
      <c r="B26" s="78"/>
      <c r="C26" s="168"/>
      <c r="D26" s="159"/>
      <c r="E26" s="66"/>
      <c r="F26" s="67"/>
      <c r="G26" s="68"/>
      <c r="H26" s="68"/>
      <c r="I26" s="68"/>
      <c r="J26" s="68"/>
      <c r="K26" s="36"/>
      <c r="L26" s="84"/>
      <c r="M26" s="68"/>
      <c r="N26" s="68"/>
      <c r="O26" s="68"/>
      <c r="P26" s="68"/>
      <c r="Q26" s="68"/>
      <c r="R26" s="52"/>
      <c r="S26" s="70"/>
      <c r="T26" s="71"/>
      <c r="U26" s="72"/>
      <c r="V26" s="72"/>
      <c r="W26" s="73"/>
      <c r="X26" s="403"/>
      <c r="Y26" s="404"/>
      <c r="Z26" s="294"/>
    </row>
    <row r="27" spans="1:26" s="295" customFormat="1" ht="30.75" customHeight="1" x14ac:dyDescent="0.25">
      <c r="A27" s="80"/>
      <c r="B27" s="75"/>
      <c r="C27" s="169"/>
      <c r="D27" s="160"/>
      <c r="E27" s="66"/>
      <c r="F27" s="67"/>
      <c r="G27" s="68"/>
      <c r="H27" s="68"/>
      <c r="I27" s="68"/>
      <c r="J27" s="68"/>
      <c r="K27" s="36"/>
      <c r="L27" s="84"/>
      <c r="M27" s="68"/>
      <c r="N27" s="68"/>
      <c r="O27" s="68"/>
      <c r="P27" s="68"/>
      <c r="Q27" s="68"/>
      <c r="R27" s="52"/>
      <c r="S27" s="70"/>
      <c r="T27" s="71"/>
      <c r="U27" s="72"/>
      <c r="V27" s="72"/>
      <c r="W27" s="73"/>
      <c r="X27" s="403"/>
      <c r="Y27" s="404"/>
      <c r="Z27" s="294"/>
    </row>
    <row r="28" spans="1:26" s="295" customFormat="1" ht="44.25" customHeight="1" x14ac:dyDescent="0.25">
      <c r="A28" s="80"/>
      <c r="B28" s="75"/>
      <c r="C28" s="169"/>
      <c r="D28" s="160"/>
      <c r="E28" s="66"/>
      <c r="F28" s="67"/>
      <c r="G28" s="68"/>
      <c r="H28" s="68"/>
      <c r="I28" s="68"/>
      <c r="J28" s="68"/>
      <c r="K28" s="36"/>
      <c r="L28" s="84"/>
      <c r="M28" s="68"/>
      <c r="N28" s="68"/>
      <c r="O28" s="68"/>
      <c r="P28" s="68"/>
      <c r="Q28" s="68"/>
      <c r="R28" s="52"/>
      <c r="S28" s="70"/>
      <c r="T28" s="71"/>
      <c r="U28" s="72"/>
      <c r="V28" s="72"/>
      <c r="W28" s="73"/>
      <c r="X28" s="403"/>
      <c r="Y28" s="404"/>
      <c r="Z28" s="294"/>
    </row>
    <row r="29" spans="1:26" s="295" customFormat="1" ht="29.25" customHeight="1" x14ac:dyDescent="0.25">
      <c r="A29" s="80"/>
      <c r="B29" s="75"/>
      <c r="C29" s="169"/>
      <c r="D29" s="160"/>
      <c r="E29" s="66"/>
      <c r="F29" s="67"/>
      <c r="G29" s="68"/>
      <c r="H29" s="68"/>
      <c r="I29" s="68"/>
      <c r="J29" s="68"/>
      <c r="K29" s="36"/>
      <c r="L29" s="84"/>
      <c r="M29" s="68"/>
      <c r="N29" s="68"/>
      <c r="O29" s="68"/>
      <c r="P29" s="68"/>
      <c r="Q29" s="68"/>
      <c r="R29" s="52"/>
      <c r="S29" s="70"/>
      <c r="T29" s="71"/>
      <c r="U29" s="72"/>
      <c r="V29" s="72"/>
      <c r="W29" s="73"/>
      <c r="X29" s="403"/>
      <c r="Y29" s="404"/>
      <c r="Z29" s="294"/>
    </row>
    <row r="30" spans="1:26" s="295" customFormat="1" ht="29.25" customHeight="1" x14ac:dyDescent="0.25">
      <c r="A30" s="80"/>
      <c r="B30" s="64"/>
      <c r="C30" s="169"/>
      <c r="D30" s="159"/>
      <c r="E30" s="66"/>
      <c r="F30" s="67"/>
      <c r="G30" s="68"/>
      <c r="H30" s="68"/>
      <c r="I30" s="68"/>
      <c r="J30" s="68"/>
      <c r="K30" s="36"/>
      <c r="L30" s="84"/>
      <c r="M30" s="68"/>
      <c r="N30" s="68"/>
      <c r="O30" s="68"/>
      <c r="P30" s="68"/>
      <c r="Q30" s="68"/>
      <c r="R30" s="52"/>
      <c r="S30" s="70"/>
      <c r="T30" s="71"/>
      <c r="U30" s="72"/>
      <c r="V30" s="72"/>
      <c r="W30" s="73"/>
      <c r="X30" s="403"/>
      <c r="Y30" s="404"/>
    </row>
    <row r="31" spans="1:26" s="295" customFormat="1" ht="29.25" customHeight="1" x14ac:dyDescent="0.25">
      <c r="A31" s="80"/>
      <c r="B31" s="75"/>
      <c r="C31" s="169"/>
      <c r="D31" s="160"/>
      <c r="E31" s="66"/>
      <c r="F31" s="67"/>
      <c r="G31" s="68"/>
      <c r="H31" s="68"/>
      <c r="I31" s="68"/>
      <c r="J31" s="68"/>
      <c r="K31" s="36"/>
      <c r="L31" s="84"/>
      <c r="M31" s="68"/>
      <c r="N31" s="68"/>
      <c r="O31" s="68"/>
      <c r="P31" s="68"/>
      <c r="Q31" s="68"/>
      <c r="R31" s="52"/>
      <c r="S31" s="70"/>
      <c r="T31" s="71"/>
      <c r="U31" s="72"/>
      <c r="V31" s="72"/>
      <c r="W31" s="73"/>
      <c r="X31" s="403"/>
      <c r="Y31" s="404"/>
      <c r="Z31" s="294"/>
    </row>
    <row r="32" spans="1:26" s="295" customFormat="1" ht="29.25" customHeight="1" x14ac:dyDescent="0.25">
      <c r="A32" s="80"/>
      <c r="B32" s="75"/>
      <c r="C32" s="169"/>
      <c r="D32" s="160"/>
      <c r="E32" s="66"/>
      <c r="F32" s="67"/>
      <c r="G32" s="68"/>
      <c r="H32" s="68"/>
      <c r="I32" s="68"/>
      <c r="J32" s="68"/>
      <c r="K32" s="36"/>
      <c r="L32" s="84"/>
      <c r="M32" s="68"/>
      <c r="N32" s="68"/>
      <c r="O32" s="68"/>
      <c r="P32" s="68"/>
      <c r="Q32" s="68"/>
      <c r="R32" s="52"/>
      <c r="S32" s="70"/>
      <c r="T32" s="71"/>
      <c r="U32" s="72"/>
      <c r="V32" s="72"/>
      <c r="W32" s="73"/>
      <c r="X32" s="403"/>
      <c r="Y32" s="404"/>
      <c r="Z32" s="294"/>
    </row>
    <row r="33" spans="1:26" s="295" customFormat="1" ht="29.25" customHeight="1" x14ac:dyDescent="0.25">
      <c r="A33" s="80"/>
      <c r="B33" s="75"/>
      <c r="C33" s="169"/>
      <c r="D33" s="160"/>
      <c r="E33" s="66"/>
      <c r="F33" s="67"/>
      <c r="G33" s="68"/>
      <c r="H33" s="68"/>
      <c r="I33" s="68"/>
      <c r="J33" s="68"/>
      <c r="K33" s="36"/>
      <c r="L33" s="84"/>
      <c r="M33" s="68"/>
      <c r="N33" s="68"/>
      <c r="O33" s="68"/>
      <c r="P33" s="68"/>
      <c r="Q33" s="68"/>
      <c r="R33" s="52"/>
      <c r="S33" s="70"/>
      <c r="T33" s="71"/>
      <c r="U33" s="72"/>
      <c r="V33" s="72"/>
      <c r="W33" s="73"/>
      <c r="X33" s="403"/>
      <c r="Y33" s="404"/>
      <c r="Z33" s="294"/>
    </row>
    <row r="34" spans="1:26" s="295" customFormat="1" ht="29.25" customHeight="1" x14ac:dyDescent="0.25">
      <c r="A34" s="80"/>
      <c r="B34" s="75"/>
      <c r="C34" s="169"/>
      <c r="D34" s="160"/>
      <c r="E34" s="66"/>
      <c r="F34" s="67"/>
      <c r="G34" s="68"/>
      <c r="H34" s="68"/>
      <c r="I34" s="68"/>
      <c r="J34" s="68"/>
      <c r="K34" s="36"/>
      <c r="L34" s="84"/>
      <c r="M34" s="68"/>
      <c r="N34" s="68"/>
      <c r="O34" s="68"/>
      <c r="P34" s="68"/>
      <c r="Q34" s="68"/>
      <c r="R34" s="52"/>
      <c r="S34" s="70"/>
      <c r="T34" s="71"/>
      <c r="U34" s="72"/>
      <c r="V34" s="72"/>
      <c r="W34" s="73"/>
      <c r="X34" s="403"/>
      <c r="Y34" s="404"/>
      <c r="Z34" s="294"/>
    </row>
    <row r="35" spans="1:26" s="295" customFormat="1" ht="44.25" customHeight="1" x14ac:dyDescent="0.25">
      <c r="A35" s="80"/>
      <c r="B35" s="75"/>
      <c r="C35" s="169"/>
      <c r="D35" s="160"/>
      <c r="E35" s="66"/>
      <c r="F35" s="67"/>
      <c r="G35" s="68"/>
      <c r="H35" s="68"/>
      <c r="I35" s="68"/>
      <c r="J35" s="68"/>
      <c r="K35" s="36"/>
      <c r="L35" s="84"/>
      <c r="M35" s="68"/>
      <c r="N35" s="68"/>
      <c r="O35" s="68"/>
      <c r="P35" s="68"/>
      <c r="Q35" s="68"/>
      <c r="R35" s="52"/>
      <c r="S35" s="70"/>
      <c r="T35" s="71"/>
      <c r="U35" s="72"/>
      <c r="V35" s="72"/>
      <c r="W35" s="73"/>
      <c r="X35" s="403"/>
      <c r="Y35" s="404"/>
      <c r="Z35" s="294"/>
    </row>
    <row r="36" spans="1:26" s="295" customFormat="1" ht="40.5" customHeight="1" x14ac:dyDescent="0.25">
      <c r="A36" s="80"/>
      <c r="B36" s="77"/>
      <c r="C36" s="169"/>
      <c r="D36" s="160"/>
      <c r="E36" s="66"/>
      <c r="F36" s="67"/>
      <c r="G36" s="68"/>
      <c r="H36" s="68"/>
      <c r="I36" s="68"/>
      <c r="J36" s="68"/>
      <c r="K36" s="36"/>
      <c r="L36" s="84"/>
      <c r="M36" s="68"/>
      <c r="N36" s="68"/>
      <c r="O36" s="68"/>
      <c r="P36" s="68"/>
      <c r="Q36" s="68"/>
      <c r="R36" s="52"/>
      <c r="S36" s="70"/>
      <c r="T36" s="71"/>
      <c r="U36" s="72"/>
      <c r="V36" s="72"/>
      <c r="W36" s="73"/>
      <c r="X36" s="403"/>
      <c r="Y36" s="404"/>
      <c r="Z36" s="294"/>
    </row>
    <row r="37" spans="1:26" s="295" customFormat="1" ht="44.25" customHeight="1" x14ac:dyDescent="0.25">
      <c r="A37" s="80"/>
      <c r="B37" s="75"/>
      <c r="C37" s="169"/>
      <c r="D37" s="160"/>
      <c r="E37" s="66"/>
      <c r="F37" s="67"/>
      <c r="G37" s="68"/>
      <c r="H37" s="68"/>
      <c r="I37" s="68"/>
      <c r="J37" s="68"/>
      <c r="K37" s="36"/>
      <c r="L37" s="84"/>
      <c r="M37" s="68"/>
      <c r="N37" s="68"/>
      <c r="O37" s="68"/>
      <c r="P37" s="68"/>
      <c r="Q37" s="68"/>
      <c r="R37" s="52"/>
      <c r="S37" s="70"/>
      <c r="T37" s="71"/>
      <c r="U37" s="72"/>
      <c r="V37" s="72"/>
      <c r="W37" s="73"/>
      <c r="X37" s="403"/>
      <c r="Y37" s="404"/>
      <c r="Z37" s="294"/>
    </row>
    <row r="38" spans="1:26" s="295" customFormat="1" ht="36.75" customHeight="1" x14ac:dyDescent="0.25">
      <c r="A38" s="80"/>
      <c r="B38" s="75"/>
      <c r="C38" s="169"/>
      <c r="D38" s="160"/>
      <c r="E38" s="66"/>
      <c r="F38" s="67"/>
      <c r="G38" s="68"/>
      <c r="H38" s="68"/>
      <c r="I38" s="68"/>
      <c r="J38" s="68"/>
      <c r="K38" s="36"/>
      <c r="L38" s="84"/>
      <c r="M38" s="68"/>
      <c r="N38" s="68"/>
      <c r="O38" s="68"/>
      <c r="P38" s="68"/>
      <c r="Q38" s="68"/>
      <c r="R38" s="52"/>
      <c r="S38" s="70"/>
      <c r="T38" s="71"/>
      <c r="U38" s="72"/>
      <c r="V38" s="72"/>
      <c r="W38" s="73"/>
      <c r="X38" s="403"/>
      <c r="Y38" s="404"/>
      <c r="Z38" s="294"/>
    </row>
    <row r="39" spans="1:26" s="295" customFormat="1" ht="29.25" customHeight="1" x14ac:dyDescent="0.25">
      <c r="A39" s="80"/>
      <c r="B39" s="78"/>
      <c r="C39" s="168"/>
      <c r="D39" s="65"/>
      <c r="E39" s="66"/>
      <c r="F39" s="67"/>
      <c r="G39" s="68"/>
      <c r="H39" s="68"/>
      <c r="I39" s="68"/>
      <c r="J39" s="68"/>
      <c r="K39" s="36"/>
      <c r="L39" s="84"/>
      <c r="M39" s="68"/>
      <c r="N39" s="68"/>
      <c r="O39" s="68"/>
      <c r="P39" s="68"/>
      <c r="Q39" s="68"/>
      <c r="R39" s="52"/>
      <c r="S39" s="70"/>
      <c r="T39" s="71"/>
      <c r="U39" s="72"/>
      <c r="V39" s="72"/>
      <c r="W39" s="73"/>
      <c r="X39" s="403"/>
      <c r="Y39" s="404"/>
      <c r="Z39" s="294"/>
    </row>
    <row r="40" spans="1:26" s="295" customFormat="1" ht="42.75" customHeight="1" x14ac:dyDescent="0.25">
      <c r="A40" s="80"/>
      <c r="B40" s="78"/>
      <c r="C40" s="168"/>
      <c r="D40" s="159"/>
      <c r="E40" s="81"/>
      <c r="F40" s="67"/>
      <c r="G40" s="65"/>
      <c r="H40" s="65"/>
      <c r="I40" s="65"/>
      <c r="J40" s="65"/>
      <c r="K40" s="36"/>
      <c r="L40" s="84"/>
      <c r="M40" s="65"/>
      <c r="N40" s="65"/>
      <c r="O40" s="65"/>
      <c r="P40" s="65"/>
      <c r="Q40" s="65"/>
      <c r="R40" s="52"/>
      <c r="S40" s="70"/>
      <c r="T40" s="71"/>
      <c r="U40" s="72"/>
      <c r="V40" s="72"/>
      <c r="W40" s="73"/>
      <c r="X40" s="403"/>
      <c r="Y40" s="404"/>
    </row>
    <row r="41" spans="1:26" s="295" customFormat="1" ht="36.75" customHeight="1" x14ac:dyDescent="0.25">
      <c r="A41" s="80"/>
      <c r="B41" s="75"/>
      <c r="C41" s="169"/>
      <c r="D41" s="160"/>
      <c r="E41" s="66"/>
      <c r="F41" s="67"/>
      <c r="G41" s="68"/>
      <c r="H41" s="68"/>
      <c r="I41" s="68"/>
      <c r="J41" s="68"/>
      <c r="K41" s="36"/>
      <c r="L41" s="84"/>
      <c r="M41" s="68"/>
      <c r="N41" s="68"/>
      <c r="O41" s="68"/>
      <c r="P41" s="68"/>
      <c r="Q41" s="68"/>
      <c r="R41" s="52"/>
      <c r="S41" s="70"/>
      <c r="T41" s="71"/>
      <c r="U41" s="72"/>
      <c r="V41" s="72"/>
      <c r="W41" s="73"/>
      <c r="X41" s="403"/>
      <c r="Y41" s="404"/>
      <c r="Z41" s="294"/>
    </row>
    <row r="42" spans="1:26" s="295" customFormat="1" ht="29.25" customHeight="1" x14ac:dyDescent="0.25">
      <c r="A42" s="80"/>
      <c r="B42" s="75"/>
      <c r="C42" s="169"/>
      <c r="D42" s="160"/>
      <c r="E42" s="66"/>
      <c r="F42" s="67"/>
      <c r="G42" s="68"/>
      <c r="H42" s="68"/>
      <c r="I42" s="68"/>
      <c r="J42" s="68"/>
      <c r="K42" s="36"/>
      <c r="L42" s="84"/>
      <c r="M42" s="68"/>
      <c r="N42" s="68"/>
      <c r="O42" s="68"/>
      <c r="P42" s="68"/>
      <c r="Q42" s="68"/>
      <c r="R42" s="52"/>
      <c r="S42" s="70"/>
      <c r="T42" s="71"/>
      <c r="U42" s="72"/>
      <c r="V42" s="72"/>
      <c r="W42" s="73"/>
      <c r="X42" s="403"/>
      <c r="Y42" s="404"/>
      <c r="Z42" s="294"/>
    </row>
    <row r="43" spans="1:26" s="295" customFormat="1" ht="38.25" customHeight="1" x14ac:dyDescent="0.25">
      <c r="A43" s="80"/>
      <c r="B43" s="78"/>
      <c r="C43" s="168"/>
      <c r="D43" s="65"/>
      <c r="E43" s="66"/>
      <c r="F43" s="67"/>
      <c r="G43" s="68"/>
      <c r="H43" s="68"/>
      <c r="I43" s="68"/>
      <c r="J43" s="68"/>
      <c r="K43" s="36"/>
      <c r="L43" s="84"/>
      <c r="M43" s="68"/>
      <c r="N43" s="68"/>
      <c r="O43" s="68"/>
      <c r="P43" s="68"/>
      <c r="Q43" s="68"/>
      <c r="R43" s="52"/>
      <c r="S43" s="70"/>
      <c r="T43" s="71"/>
      <c r="U43" s="72"/>
      <c r="V43" s="72"/>
      <c r="W43" s="73"/>
      <c r="X43" s="403"/>
      <c r="Y43" s="404"/>
      <c r="Z43" s="294"/>
    </row>
    <row r="44" spans="1:26" s="295" customFormat="1" ht="38.25" customHeight="1" x14ac:dyDescent="0.25">
      <c r="A44" s="80"/>
      <c r="B44" s="64"/>
      <c r="C44" s="169"/>
      <c r="D44" s="159"/>
      <c r="E44" s="66"/>
      <c r="F44" s="67"/>
      <c r="G44" s="68"/>
      <c r="H44" s="68"/>
      <c r="I44" s="68"/>
      <c r="J44" s="68"/>
      <c r="K44" s="36"/>
      <c r="L44" s="84"/>
      <c r="M44" s="68"/>
      <c r="N44" s="68"/>
      <c r="O44" s="68"/>
      <c r="P44" s="68"/>
      <c r="Q44" s="68"/>
      <c r="R44" s="52"/>
      <c r="S44" s="70"/>
      <c r="T44" s="71"/>
      <c r="U44" s="72"/>
      <c r="V44" s="72"/>
      <c r="W44" s="73"/>
      <c r="X44" s="403"/>
      <c r="Y44" s="404"/>
    </row>
    <row r="45" spans="1:26" s="295" customFormat="1" ht="29.25" customHeight="1" x14ac:dyDescent="0.25">
      <c r="A45" s="80"/>
      <c r="B45" s="75"/>
      <c r="C45" s="169"/>
      <c r="D45" s="160"/>
      <c r="E45" s="66"/>
      <c r="F45" s="67"/>
      <c r="G45" s="68"/>
      <c r="H45" s="68"/>
      <c r="I45" s="68"/>
      <c r="J45" s="68"/>
      <c r="K45" s="36"/>
      <c r="L45" s="84"/>
      <c r="M45" s="68"/>
      <c r="N45" s="68"/>
      <c r="O45" s="68"/>
      <c r="P45" s="68"/>
      <c r="Q45" s="68"/>
      <c r="R45" s="52"/>
      <c r="S45" s="70"/>
      <c r="T45" s="71"/>
      <c r="U45" s="72"/>
      <c r="V45" s="72"/>
      <c r="W45" s="73"/>
      <c r="X45" s="403"/>
      <c r="Y45" s="404"/>
      <c r="Z45" s="294"/>
    </row>
    <row r="46" spans="1:26" s="295" customFormat="1" ht="29.25" customHeight="1" x14ac:dyDescent="0.25">
      <c r="A46" s="80"/>
      <c r="B46" s="75"/>
      <c r="C46" s="169"/>
      <c r="D46" s="160"/>
      <c r="E46" s="66"/>
      <c r="F46" s="67"/>
      <c r="G46" s="68"/>
      <c r="H46" s="68"/>
      <c r="I46" s="68"/>
      <c r="J46" s="68"/>
      <c r="K46" s="36"/>
      <c r="L46" s="84"/>
      <c r="M46" s="68"/>
      <c r="N46" s="68"/>
      <c r="O46" s="68"/>
      <c r="P46" s="68"/>
      <c r="Q46" s="68"/>
      <c r="R46" s="52"/>
      <c r="S46" s="70"/>
      <c r="T46" s="71"/>
      <c r="U46" s="72"/>
      <c r="V46" s="72"/>
      <c r="W46" s="73"/>
      <c r="X46" s="403"/>
      <c r="Y46" s="404"/>
      <c r="Z46" s="294"/>
    </row>
    <row r="47" spans="1:26" s="295" customFormat="1" ht="42.75" customHeight="1" x14ac:dyDescent="0.25">
      <c r="A47" s="80"/>
      <c r="B47" s="75"/>
      <c r="C47" s="169"/>
      <c r="D47" s="160"/>
      <c r="E47" s="66"/>
      <c r="F47" s="67"/>
      <c r="G47" s="68"/>
      <c r="H47" s="68"/>
      <c r="I47" s="68"/>
      <c r="J47" s="68"/>
      <c r="K47" s="36"/>
      <c r="L47" s="84"/>
      <c r="M47" s="68"/>
      <c r="N47" s="68"/>
      <c r="O47" s="68"/>
      <c r="P47" s="68"/>
      <c r="Q47" s="68"/>
      <c r="R47" s="52"/>
      <c r="S47" s="70"/>
      <c r="T47" s="71"/>
      <c r="U47" s="72"/>
      <c r="V47" s="72"/>
      <c r="W47" s="73"/>
      <c r="X47" s="403"/>
      <c r="Y47" s="404"/>
      <c r="Z47" s="294"/>
    </row>
    <row r="48" spans="1:26" s="295" customFormat="1" ht="26.25" customHeight="1" x14ac:dyDescent="0.25">
      <c r="A48" s="80"/>
      <c r="B48" s="75"/>
      <c r="C48" s="169"/>
      <c r="D48" s="159"/>
      <c r="E48" s="66"/>
      <c r="F48" s="67"/>
      <c r="G48" s="68"/>
      <c r="H48" s="68"/>
      <c r="I48" s="68"/>
      <c r="J48" s="68"/>
      <c r="K48" s="36"/>
      <c r="L48" s="84"/>
      <c r="M48" s="68"/>
      <c r="N48" s="68"/>
      <c r="O48" s="68"/>
      <c r="P48" s="68"/>
      <c r="Q48" s="68"/>
      <c r="R48" s="52"/>
      <c r="S48" s="70"/>
      <c r="T48" s="71"/>
      <c r="U48" s="72"/>
      <c r="V48" s="72"/>
      <c r="W48" s="73"/>
      <c r="X48" s="403"/>
      <c r="Y48" s="404"/>
    </row>
    <row r="49" spans="1:26" s="295" customFormat="1" ht="42" customHeight="1" x14ac:dyDescent="0.25">
      <c r="A49" s="80"/>
      <c r="B49" s="75"/>
      <c r="C49" s="168"/>
      <c r="D49" s="65"/>
      <c r="E49" s="66"/>
      <c r="F49" s="67"/>
      <c r="G49" s="68"/>
      <c r="H49" s="68"/>
      <c r="I49" s="68"/>
      <c r="J49" s="68"/>
      <c r="K49" s="36"/>
      <c r="L49" s="84"/>
      <c r="M49" s="68"/>
      <c r="N49" s="68"/>
      <c r="O49" s="68"/>
      <c r="P49" s="68"/>
      <c r="Q49" s="68"/>
      <c r="R49" s="52"/>
      <c r="S49" s="70"/>
      <c r="T49" s="71"/>
      <c r="U49" s="72"/>
      <c r="V49" s="72"/>
      <c r="W49" s="73"/>
      <c r="X49" s="403"/>
      <c r="Y49" s="404"/>
      <c r="Z49" s="294"/>
    </row>
    <row r="50" spans="1:26" s="295" customFormat="1" ht="42" customHeight="1" x14ac:dyDescent="0.25">
      <c r="A50" s="80"/>
      <c r="B50" s="78"/>
      <c r="C50" s="168"/>
      <c r="D50" s="65"/>
      <c r="E50" s="66"/>
      <c r="F50" s="67"/>
      <c r="G50" s="68"/>
      <c r="H50" s="68"/>
      <c r="I50" s="68"/>
      <c r="J50" s="68"/>
      <c r="K50" s="36"/>
      <c r="L50" s="84"/>
      <c r="M50" s="68"/>
      <c r="N50" s="68"/>
      <c r="O50" s="68"/>
      <c r="P50" s="68"/>
      <c r="Q50" s="68"/>
      <c r="R50" s="52"/>
      <c r="S50" s="70"/>
      <c r="T50" s="71"/>
      <c r="U50" s="72"/>
      <c r="V50" s="72"/>
      <c r="W50" s="73"/>
      <c r="X50" s="403"/>
      <c r="Y50" s="404"/>
      <c r="Z50" s="294"/>
    </row>
    <row r="51" spans="1:26" s="295" customFormat="1" ht="42" customHeight="1" x14ac:dyDescent="0.25">
      <c r="A51" s="80"/>
      <c r="B51" s="75"/>
      <c r="C51" s="169"/>
      <c r="D51" s="160"/>
      <c r="E51" s="66"/>
      <c r="F51" s="67"/>
      <c r="G51" s="68"/>
      <c r="H51" s="68"/>
      <c r="I51" s="68"/>
      <c r="J51" s="68"/>
      <c r="K51" s="36"/>
      <c r="L51" s="84"/>
      <c r="M51" s="68"/>
      <c r="N51" s="68"/>
      <c r="O51" s="68"/>
      <c r="P51" s="68"/>
      <c r="Q51" s="68"/>
      <c r="R51" s="52"/>
      <c r="S51" s="70"/>
      <c r="T51" s="71"/>
      <c r="U51" s="72"/>
      <c r="V51" s="72"/>
      <c r="W51" s="73"/>
      <c r="X51" s="403"/>
      <c r="Y51" s="404"/>
    </row>
    <row r="52" spans="1:26" s="295" customFormat="1" ht="42" customHeight="1" x14ac:dyDescent="0.25">
      <c r="A52" s="80"/>
      <c r="B52" s="75"/>
      <c r="C52" s="169"/>
      <c r="D52" s="160"/>
      <c r="E52" s="66"/>
      <c r="F52" s="67"/>
      <c r="G52" s="68"/>
      <c r="H52" s="68"/>
      <c r="I52" s="68"/>
      <c r="J52" s="68"/>
      <c r="K52" s="36"/>
      <c r="L52" s="84"/>
      <c r="M52" s="68"/>
      <c r="N52" s="68"/>
      <c r="O52" s="68"/>
      <c r="P52" s="68"/>
      <c r="Q52" s="68"/>
      <c r="R52" s="52"/>
      <c r="S52" s="70"/>
      <c r="T52" s="71"/>
      <c r="U52" s="72"/>
      <c r="V52" s="72"/>
      <c r="W52" s="73"/>
      <c r="X52" s="403"/>
      <c r="Y52" s="404"/>
      <c r="Z52" s="294"/>
    </row>
    <row r="53" spans="1:26" s="295" customFormat="1" ht="42" customHeight="1" x14ac:dyDescent="0.25">
      <c r="A53" s="80"/>
      <c r="B53" s="75"/>
      <c r="C53" s="169"/>
      <c r="D53" s="160"/>
      <c r="E53" s="66"/>
      <c r="F53" s="67"/>
      <c r="G53" s="68"/>
      <c r="H53" s="68"/>
      <c r="I53" s="68"/>
      <c r="J53" s="68"/>
      <c r="K53" s="36"/>
      <c r="L53" s="84"/>
      <c r="M53" s="68"/>
      <c r="N53" s="68"/>
      <c r="O53" s="68"/>
      <c r="P53" s="68"/>
      <c r="Q53" s="68"/>
      <c r="R53" s="52"/>
      <c r="S53" s="70"/>
      <c r="T53" s="71"/>
      <c r="U53" s="72"/>
      <c r="V53" s="72"/>
      <c r="W53" s="73"/>
      <c r="X53" s="403"/>
      <c r="Y53" s="404"/>
      <c r="Z53" s="294"/>
    </row>
    <row r="54" spans="1:26" s="295" customFormat="1" ht="42" customHeight="1" x14ac:dyDescent="0.25">
      <c r="A54" s="80"/>
      <c r="B54" s="75"/>
      <c r="C54" s="169"/>
      <c r="D54" s="160"/>
      <c r="E54" s="66"/>
      <c r="F54" s="67"/>
      <c r="G54" s="68"/>
      <c r="H54" s="68"/>
      <c r="I54" s="68"/>
      <c r="J54" s="68"/>
      <c r="K54" s="36"/>
      <c r="L54" s="84"/>
      <c r="M54" s="68"/>
      <c r="N54" s="68"/>
      <c r="O54" s="68"/>
      <c r="P54" s="68"/>
      <c r="Q54" s="68"/>
      <c r="R54" s="52"/>
      <c r="S54" s="70"/>
      <c r="T54" s="71"/>
      <c r="U54" s="72"/>
      <c r="V54" s="72"/>
      <c r="W54" s="73"/>
      <c r="X54" s="403"/>
      <c r="Y54" s="404"/>
      <c r="Z54" s="294"/>
    </row>
    <row r="55" spans="1:26" s="295" customFormat="1" ht="42" customHeight="1" x14ac:dyDescent="0.25">
      <c r="A55" s="80"/>
      <c r="B55" s="75"/>
      <c r="C55" s="168"/>
      <c r="D55" s="65"/>
      <c r="E55" s="66"/>
      <c r="F55" s="67"/>
      <c r="G55" s="68"/>
      <c r="H55" s="68"/>
      <c r="I55" s="68"/>
      <c r="J55" s="68"/>
      <c r="K55" s="36"/>
      <c r="L55" s="84"/>
      <c r="M55" s="68"/>
      <c r="N55" s="68"/>
      <c r="O55" s="68"/>
      <c r="P55" s="68"/>
      <c r="Q55" s="68"/>
      <c r="R55" s="52"/>
      <c r="S55" s="70"/>
      <c r="T55" s="71"/>
      <c r="U55" s="72"/>
      <c r="V55" s="72"/>
      <c r="W55" s="73"/>
      <c r="X55" s="403"/>
      <c r="Y55" s="404"/>
      <c r="Z55" s="294"/>
    </row>
    <row r="56" spans="1:26" s="295" customFormat="1" ht="42" customHeight="1" x14ac:dyDescent="0.25">
      <c r="A56" s="80"/>
      <c r="B56" s="75"/>
      <c r="C56" s="169"/>
      <c r="D56" s="160"/>
      <c r="E56" s="66"/>
      <c r="F56" s="67"/>
      <c r="G56" s="68"/>
      <c r="H56" s="68"/>
      <c r="I56" s="68"/>
      <c r="J56" s="68"/>
      <c r="K56" s="36"/>
      <c r="L56" s="84"/>
      <c r="M56" s="68"/>
      <c r="N56" s="68"/>
      <c r="O56" s="68"/>
      <c r="P56" s="68"/>
      <c r="Q56" s="68"/>
      <c r="R56" s="52"/>
      <c r="S56" s="70"/>
      <c r="T56" s="71"/>
      <c r="U56" s="72"/>
      <c r="V56" s="72"/>
      <c r="W56" s="73"/>
      <c r="X56" s="403"/>
      <c r="Y56" s="404"/>
      <c r="Z56" s="294"/>
    </row>
    <row r="57" spans="1:26" s="295" customFormat="1" ht="42" customHeight="1" x14ac:dyDescent="0.25">
      <c r="A57" s="80"/>
      <c r="B57" s="75"/>
      <c r="C57" s="169"/>
      <c r="D57" s="159"/>
      <c r="E57" s="81"/>
      <c r="F57" s="67"/>
      <c r="G57" s="68"/>
      <c r="H57" s="68"/>
      <c r="I57" s="68"/>
      <c r="J57" s="68"/>
      <c r="K57" s="36"/>
      <c r="L57" s="84"/>
      <c r="M57" s="68"/>
      <c r="N57" s="68"/>
      <c r="O57" s="68"/>
      <c r="P57" s="68"/>
      <c r="Q57" s="68"/>
      <c r="R57" s="52"/>
      <c r="S57" s="70"/>
      <c r="T57" s="71"/>
      <c r="U57" s="72"/>
      <c r="V57" s="72"/>
      <c r="W57" s="73"/>
      <c r="X57" s="403"/>
      <c r="Y57" s="404"/>
    </row>
    <row r="58" spans="1:26" s="295" customFormat="1" ht="42" customHeight="1" thickBot="1" x14ac:dyDescent="0.3">
      <c r="A58" s="80"/>
      <c r="B58" s="75"/>
      <c r="C58" s="169"/>
      <c r="D58" s="160"/>
      <c r="E58" s="66"/>
      <c r="F58" s="67"/>
      <c r="G58" s="68"/>
      <c r="H58" s="68"/>
      <c r="I58" s="68"/>
      <c r="J58" s="68"/>
      <c r="K58" s="36"/>
      <c r="L58" s="84"/>
      <c r="M58" s="68"/>
      <c r="N58" s="68"/>
      <c r="O58" s="68"/>
      <c r="P58" s="68"/>
      <c r="Q58" s="68"/>
      <c r="R58" s="52"/>
      <c r="S58" s="70"/>
      <c r="T58" s="71"/>
      <c r="U58" s="72"/>
      <c r="V58" s="72"/>
      <c r="W58" s="73"/>
      <c r="X58" s="403"/>
      <c r="Y58" s="405"/>
      <c r="Z58" s="294"/>
    </row>
    <row r="59" spans="1:26" ht="31.5" customHeight="1" x14ac:dyDescent="0.25"/>
    <row r="60" spans="1:26" ht="35.25" customHeight="1" x14ac:dyDescent="0.25"/>
    <row r="61" spans="1:26" ht="28.5" customHeight="1" x14ac:dyDescent="0.25"/>
    <row r="62" spans="1:26" ht="30.75" customHeight="1" x14ac:dyDescent="0.25"/>
    <row r="63" spans="1:26" ht="35.25" customHeight="1" x14ac:dyDescent="0.25"/>
    <row r="64" spans="1:26" ht="30.75" customHeight="1" x14ac:dyDescent="0.25"/>
    <row r="65" ht="30.75" customHeight="1" x14ac:dyDescent="0.25"/>
    <row r="66" ht="31.5" customHeight="1" x14ac:dyDescent="0.25"/>
    <row r="67" ht="28.5" customHeight="1" x14ac:dyDescent="0.25"/>
    <row r="68" ht="30.75" customHeight="1" x14ac:dyDescent="0.25"/>
    <row r="69" ht="28.5" customHeight="1" x14ac:dyDescent="0.25"/>
    <row r="70" ht="31.5" customHeight="1" x14ac:dyDescent="0.25"/>
    <row r="71" ht="33" customHeight="1" x14ac:dyDescent="0.25"/>
    <row r="72" ht="38.25" customHeight="1" x14ac:dyDescent="0.25"/>
    <row r="73" ht="28.5" customHeight="1" x14ac:dyDescent="0.25"/>
    <row r="74" ht="30" customHeight="1" x14ac:dyDescent="0.25"/>
    <row r="75" ht="30" customHeight="1" x14ac:dyDescent="0.25"/>
    <row r="76" ht="31.5" customHeight="1" x14ac:dyDescent="0.25"/>
    <row r="77" ht="33" customHeight="1" x14ac:dyDescent="0.25"/>
    <row r="78" ht="35.25" customHeight="1" x14ac:dyDescent="0.25"/>
    <row r="79" ht="28.5" customHeight="1" x14ac:dyDescent="0.25"/>
    <row r="80" ht="28.5" customHeight="1" x14ac:dyDescent="0.25"/>
    <row r="81" spans="29:29" ht="27.75" customHeight="1" x14ac:dyDescent="0.25"/>
    <row r="82" spans="29:29" ht="34.5" customHeight="1" x14ac:dyDescent="0.25"/>
    <row r="83" spans="29:29" ht="30" customHeight="1" x14ac:dyDescent="0.25">
      <c r="AC83" s="603"/>
    </row>
    <row r="85" spans="29:29" ht="31.5" customHeight="1" x14ac:dyDescent="0.25"/>
    <row r="86" spans="29:29" ht="40.5" customHeight="1" x14ac:dyDescent="0.25"/>
    <row r="87" spans="29:29" ht="28.5" customHeight="1" x14ac:dyDescent="0.25"/>
  </sheetData>
  <sortState ref="A13:AC66">
    <sortCondition descending="1" ref="Y13:Y66"/>
  </sortState>
  <mergeCells count="30">
    <mergeCell ref="X1:Y1"/>
    <mergeCell ref="Y7:Y11"/>
    <mergeCell ref="A8:D8"/>
    <mergeCell ref="E8:F8"/>
    <mergeCell ref="G8:L8"/>
    <mergeCell ref="M8:S8"/>
    <mergeCell ref="T8:X8"/>
    <mergeCell ref="A9:D9"/>
    <mergeCell ref="E9:F9"/>
    <mergeCell ref="G9:L9"/>
    <mergeCell ref="Q10:Q11"/>
    <mergeCell ref="R10:R11"/>
    <mergeCell ref="A10:D10"/>
    <mergeCell ref="E10:E11"/>
    <mergeCell ref="L10:L11"/>
    <mergeCell ref="G10:J10"/>
    <mergeCell ref="K10:K11"/>
    <mergeCell ref="M10:P10"/>
    <mergeCell ref="F10:F11"/>
    <mergeCell ref="A2:Q2"/>
    <mergeCell ref="A5:Q5"/>
    <mergeCell ref="A7:D7"/>
    <mergeCell ref="E7:X7"/>
    <mergeCell ref="M9:S9"/>
    <mergeCell ref="X10:X11"/>
    <mergeCell ref="S10:S11"/>
    <mergeCell ref="T10:T11"/>
    <mergeCell ref="U10:U11"/>
    <mergeCell ref="V10:V11"/>
    <mergeCell ref="W10:W11"/>
  </mergeCells>
  <pageMargins left="0.35433070866141736" right="0.43307086614173229" top="0.47244094488188981" bottom="0.51181102362204722" header="0.31496062992125984" footer="0.31496062992125984"/>
  <pageSetup paperSize="9" scale="48" orientation="landscape" r:id="rId1"/>
  <headerFooter>
    <oddHeader>&amp;RLAMPIRAN 4</oddHeader>
    <oddFooter xml:space="preserve">&amp;R&amp;P/&amp;N
</oddFooter>
  </headerFooter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6"/>
  <sheetViews>
    <sheetView view="pageBreakPreview" topLeftCell="A22" zoomScale="60" zoomScaleNormal="60" workbookViewId="0">
      <selection activeCell="L10" sqref="L10:L11"/>
    </sheetView>
  </sheetViews>
  <sheetFormatPr defaultRowHeight="18.75" x14ac:dyDescent="0.3"/>
  <cols>
    <col min="1" max="1" width="9.42578125" style="127" bestFit="1" customWidth="1"/>
    <col min="2" max="2" width="9.140625" style="127"/>
    <col min="3" max="3" width="40.42578125" style="127" customWidth="1"/>
    <col min="4" max="4" width="9.140625" style="127"/>
    <col min="5" max="5" width="9.5703125" style="127" bestFit="1" customWidth="1"/>
    <col min="6" max="6" width="9.5703125" style="171" bestFit="1" customWidth="1"/>
    <col min="7" max="11" width="9.5703125" style="127" bestFit="1" customWidth="1"/>
    <col min="12" max="12" width="11.140625" style="171" bestFit="1" customWidth="1"/>
    <col min="13" max="16" width="9.5703125" style="127" bestFit="1" customWidth="1"/>
    <col min="17" max="17" width="15.140625" style="127" customWidth="1"/>
    <col min="18" max="18" width="9.5703125" style="127" bestFit="1" customWidth="1"/>
    <col min="19" max="19" width="11.140625" style="171" bestFit="1" customWidth="1"/>
    <col min="20" max="20" width="9.28515625" style="127" bestFit="1" customWidth="1"/>
    <col min="21" max="22" width="9.140625" style="127"/>
    <col min="23" max="23" width="9.5703125" style="171" bestFit="1" customWidth="1"/>
    <col min="24" max="24" width="10.28515625" style="171" bestFit="1" customWidth="1"/>
    <col min="25" max="25" width="18.28515625" style="127" customWidth="1"/>
    <col min="26" max="16384" width="9.140625" style="127"/>
  </cols>
  <sheetData>
    <row r="1" spans="1:33" x14ac:dyDescent="0.3">
      <c r="X1" s="751" t="s">
        <v>152</v>
      </c>
      <c r="Y1" s="751"/>
    </row>
    <row r="2" spans="1:33" x14ac:dyDescent="0.3">
      <c r="A2" s="648" t="s">
        <v>147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133"/>
      <c r="S2" s="172"/>
      <c r="T2" s="133"/>
      <c r="U2" s="134"/>
      <c r="V2" s="134"/>
      <c r="W2" s="172"/>
      <c r="X2" s="172"/>
      <c r="Y2" s="134"/>
      <c r="Z2" s="134"/>
    </row>
    <row r="3" spans="1:33" x14ac:dyDescent="0.3">
      <c r="A3" s="109" t="s">
        <v>148</v>
      </c>
      <c r="B3" s="128"/>
      <c r="C3" s="11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33"/>
      <c r="S3" s="172"/>
      <c r="T3" s="133"/>
      <c r="U3" s="134"/>
      <c r="V3" s="134"/>
      <c r="W3" s="172"/>
      <c r="X3" s="172"/>
      <c r="Y3" s="134"/>
      <c r="Z3" s="134"/>
    </row>
    <row r="4" spans="1:33" x14ac:dyDescent="0.3">
      <c r="A4" s="133"/>
      <c r="B4" s="133"/>
      <c r="C4" s="133"/>
      <c r="D4" s="133"/>
      <c r="E4" s="133"/>
      <c r="F4" s="172"/>
      <c r="G4" s="133"/>
      <c r="H4" s="133"/>
      <c r="I4" s="133"/>
      <c r="J4" s="133"/>
      <c r="K4" s="133"/>
      <c r="L4" s="172"/>
      <c r="M4" s="133"/>
      <c r="N4" s="133"/>
      <c r="O4" s="133"/>
      <c r="P4" s="133"/>
      <c r="Q4" s="133"/>
      <c r="R4" s="133"/>
      <c r="S4" s="172"/>
      <c r="T4" s="133"/>
      <c r="U4" s="134"/>
      <c r="V4" s="134"/>
      <c r="W4" s="172"/>
      <c r="X4" s="172"/>
      <c r="Y4" s="134"/>
      <c r="Z4" s="134"/>
    </row>
    <row r="5" spans="1:33" ht="20.25" x14ac:dyDescent="0.3">
      <c r="A5" s="742" t="s">
        <v>160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136"/>
      <c r="S5" s="173"/>
      <c r="T5" s="136"/>
      <c r="U5" s="134"/>
      <c r="V5" s="134"/>
      <c r="W5" s="173"/>
      <c r="X5" s="173"/>
      <c r="Y5" s="134"/>
      <c r="Z5" s="134"/>
    </row>
    <row r="6" spans="1:33" ht="19.5" thickBot="1" x14ac:dyDescent="0.35">
      <c r="A6" s="136"/>
      <c r="B6" s="136"/>
      <c r="C6" s="136"/>
      <c r="D6" s="136"/>
      <c r="E6" s="136"/>
      <c r="F6" s="173"/>
      <c r="G6" s="136"/>
      <c r="H6" s="136"/>
      <c r="I6" s="136"/>
      <c r="J6" s="136"/>
      <c r="K6" s="136"/>
      <c r="L6" s="173"/>
      <c r="M6" s="136"/>
      <c r="N6" s="136"/>
      <c r="O6" s="136"/>
      <c r="P6" s="136"/>
      <c r="Q6" s="136"/>
      <c r="R6" s="136"/>
      <c r="S6" s="173"/>
      <c r="T6" s="136"/>
      <c r="U6" s="134"/>
      <c r="V6" s="134"/>
      <c r="W6" s="173"/>
      <c r="X6" s="173"/>
      <c r="Y6" s="134"/>
      <c r="Z6" s="134"/>
    </row>
    <row r="7" spans="1:33" ht="15.75" customHeight="1" x14ac:dyDescent="0.3">
      <c r="A7" s="615" t="s">
        <v>1</v>
      </c>
      <c r="B7" s="613"/>
      <c r="C7" s="613"/>
      <c r="D7" s="616"/>
      <c r="E7" s="612" t="s">
        <v>2</v>
      </c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752" t="s">
        <v>29</v>
      </c>
      <c r="Z7" s="152"/>
    </row>
    <row r="8" spans="1:33" ht="15.75" customHeight="1" x14ac:dyDescent="0.3">
      <c r="A8" s="626" t="s">
        <v>3</v>
      </c>
      <c r="B8" s="627"/>
      <c r="C8" s="627"/>
      <c r="D8" s="628"/>
      <c r="E8" s="653" t="s">
        <v>4</v>
      </c>
      <c r="F8" s="654"/>
      <c r="G8" s="619" t="s">
        <v>5</v>
      </c>
      <c r="H8" s="620"/>
      <c r="I8" s="620"/>
      <c r="J8" s="620"/>
      <c r="K8" s="620"/>
      <c r="L8" s="621"/>
      <c r="M8" s="643" t="s">
        <v>6</v>
      </c>
      <c r="N8" s="644"/>
      <c r="O8" s="644"/>
      <c r="P8" s="644"/>
      <c r="Q8" s="644"/>
      <c r="R8" s="644"/>
      <c r="S8" s="645"/>
      <c r="T8" s="650" t="s">
        <v>7</v>
      </c>
      <c r="U8" s="651"/>
      <c r="V8" s="651"/>
      <c r="W8" s="651"/>
      <c r="X8" s="651"/>
      <c r="Y8" s="753"/>
      <c r="Z8" s="135"/>
    </row>
    <row r="9" spans="1:33" x14ac:dyDescent="0.3">
      <c r="A9" s="626" t="s">
        <v>8</v>
      </c>
      <c r="B9" s="627"/>
      <c r="C9" s="627"/>
      <c r="D9" s="628"/>
      <c r="E9" s="653">
        <v>50</v>
      </c>
      <c r="F9" s="654"/>
      <c r="G9" s="619">
        <v>10</v>
      </c>
      <c r="H9" s="620"/>
      <c r="I9" s="620"/>
      <c r="J9" s="620"/>
      <c r="K9" s="620"/>
      <c r="L9" s="621"/>
      <c r="M9" s="655">
        <v>10</v>
      </c>
      <c r="N9" s="656"/>
      <c r="O9" s="656"/>
      <c r="P9" s="656"/>
      <c r="Q9" s="656"/>
      <c r="R9" s="656"/>
      <c r="S9" s="657"/>
      <c r="T9" s="1"/>
      <c r="U9" s="2">
        <v>30</v>
      </c>
      <c r="V9" s="3"/>
      <c r="W9" s="170"/>
      <c r="X9" s="283"/>
      <c r="Y9" s="753"/>
      <c r="Z9" s="135"/>
    </row>
    <row r="10" spans="1:33" ht="15.75" customHeight="1" x14ac:dyDescent="0.3">
      <c r="A10" s="626" t="s">
        <v>9</v>
      </c>
      <c r="B10" s="627"/>
      <c r="C10" s="627"/>
      <c r="D10" s="628"/>
      <c r="E10" s="624" t="s">
        <v>10</v>
      </c>
      <c r="F10" s="622" t="s">
        <v>11</v>
      </c>
      <c r="G10" s="619" t="s">
        <v>12</v>
      </c>
      <c r="H10" s="620"/>
      <c r="I10" s="620"/>
      <c r="J10" s="621"/>
      <c r="K10" s="617" t="s">
        <v>13</v>
      </c>
      <c r="L10" s="617" t="s">
        <v>48</v>
      </c>
      <c r="M10" s="643" t="s">
        <v>14</v>
      </c>
      <c r="N10" s="644"/>
      <c r="O10" s="644"/>
      <c r="P10" s="645"/>
      <c r="Q10" s="641" t="s">
        <v>36</v>
      </c>
      <c r="R10" s="646" t="s">
        <v>13</v>
      </c>
      <c r="S10" s="629" t="s">
        <v>48</v>
      </c>
      <c r="T10" s="631" t="s">
        <v>15</v>
      </c>
      <c r="U10" s="749" t="s">
        <v>151</v>
      </c>
      <c r="V10" s="635" t="s">
        <v>17</v>
      </c>
      <c r="W10" s="637" t="s">
        <v>13</v>
      </c>
      <c r="X10" s="743" t="s">
        <v>48</v>
      </c>
      <c r="Y10" s="753"/>
      <c r="Z10" s="135"/>
    </row>
    <row r="11" spans="1:33" ht="129" customHeight="1" x14ac:dyDescent="0.3">
      <c r="A11" s="45" t="s">
        <v>18</v>
      </c>
      <c r="B11" s="46" t="s">
        <v>30</v>
      </c>
      <c r="C11" s="47" t="s">
        <v>19</v>
      </c>
      <c r="D11" s="48" t="s">
        <v>20</v>
      </c>
      <c r="E11" s="625"/>
      <c r="F11" s="623"/>
      <c r="G11" s="49" t="s">
        <v>21</v>
      </c>
      <c r="H11" s="49" t="s">
        <v>41</v>
      </c>
      <c r="I11" s="49" t="s">
        <v>40</v>
      </c>
      <c r="J11" s="49" t="s">
        <v>24</v>
      </c>
      <c r="K11" s="618"/>
      <c r="L11" s="618"/>
      <c r="M11" s="50" t="s">
        <v>21</v>
      </c>
      <c r="N11" s="50" t="s">
        <v>41</v>
      </c>
      <c r="O11" s="50" t="s">
        <v>23</v>
      </c>
      <c r="P11" s="50" t="s">
        <v>24</v>
      </c>
      <c r="Q11" s="642"/>
      <c r="R11" s="647"/>
      <c r="S11" s="630"/>
      <c r="T11" s="632"/>
      <c r="U11" s="750"/>
      <c r="V11" s="636"/>
      <c r="W11" s="638"/>
      <c r="X11" s="744"/>
      <c r="Y11" s="754"/>
      <c r="Z11" s="135"/>
      <c r="AF11" s="473"/>
      <c r="AG11" s="473"/>
    </row>
    <row r="12" spans="1:33" ht="33" customHeight="1" x14ac:dyDescent="0.3">
      <c r="A12" s="356"/>
      <c r="B12" s="406"/>
      <c r="C12" s="407"/>
      <c r="D12" s="359"/>
      <c r="E12" s="360"/>
      <c r="F12" s="361" t="s">
        <v>31</v>
      </c>
      <c r="G12" s="410"/>
      <c r="H12" s="410"/>
      <c r="I12" s="410"/>
      <c r="J12" s="410"/>
      <c r="K12" s="336"/>
      <c r="L12" s="336" t="s">
        <v>32</v>
      </c>
      <c r="M12" s="280"/>
      <c r="N12" s="280"/>
      <c r="O12" s="280"/>
      <c r="P12" s="280"/>
      <c r="Q12" s="337"/>
      <c r="R12" s="337"/>
      <c r="S12" s="363" t="s">
        <v>33</v>
      </c>
      <c r="T12" s="338"/>
      <c r="U12" s="339"/>
      <c r="V12" s="340"/>
      <c r="W12" s="411"/>
      <c r="X12" s="412" t="s">
        <v>34</v>
      </c>
      <c r="Y12" s="439" t="s">
        <v>35</v>
      </c>
      <c r="Z12" s="135"/>
    </row>
    <row r="13" spans="1:33" ht="45" customHeight="1" thickBot="1" x14ac:dyDescent="0.35">
      <c r="A13" s="459"/>
      <c r="B13" s="493"/>
      <c r="C13" s="494"/>
      <c r="D13" s="604"/>
      <c r="E13" s="460"/>
      <c r="F13" s="461"/>
      <c r="G13" s="462"/>
      <c r="H13" s="462"/>
      <c r="I13" s="462"/>
      <c r="J13" s="462"/>
      <c r="K13" s="463"/>
      <c r="L13" s="464"/>
      <c r="M13" s="462"/>
      <c r="N13" s="462"/>
      <c r="O13" s="462"/>
      <c r="P13" s="462"/>
      <c r="Q13" s="462"/>
      <c r="R13" s="465"/>
      <c r="S13" s="466"/>
      <c r="T13" s="467"/>
      <c r="U13" s="468"/>
      <c r="V13" s="469"/>
      <c r="W13" s="470"/>
      <c r="X13" s="471"/>
      <c r="Y13" s="472"/>
    </row>
    <row r="14" spans="1:33" ht="31.5" customHeight="1" x14ac:dyDescent="0.3">
      <c r="A14" s="440"/>
      <c r="B14" s="486"/>
      <c r="C14" s="441"/>
      <c r="D14" s="442"/>
      <c r="E14" s="367"/>
      <c r="F14" s="368"/>
      <c r="G14" s="369"/>
      <c r="H14" s="369"/>
      <c r="I14" s="369"/>
      <c r="J14" s="369"/>
      <c r="K14" s="443"/>
      <c r="L14" s="371"/>
      <c r="M14" s="369"/>
      <c r="N14" s="369"/>
      <c r="O14" s="369"/>
      <c r="P14" s="369"/>
      <c r="Q14" s="369"/>
      <c r="R14" s="444"/>
      <c r="S14" s="372"/>
      <c r="T14" s="445"/>
      <c r="U14" s="446"/>
      <c r="V14" s="374"/>
      <c r="W14" s="447"/>
      <c r="X14" s="448"/>
      <c r="Y14" s="449"/>
    </row>
    <row r="15" spans="1:33" ht="45" customHeight="1" x14ac:dyDescent="0.3">
      <c r="A15" s="31"/>
      <c r="B15" s="5"/>
      <c r="C15" s="6"/>
      <c r="D15" s="7"/>
      <c r="E15" s="8"/>
      <c r="F15" s="9"/>
      <c r="G15" s="22"/>
      <c r="H15" s="22"/>
      <c r="I15" s="22"/>
      <c r="J15" s="22"/>
      <c r="K15" s="34"/>
      <c r="L15" s="12"/>
      <c r="M15" s="22"/>
      <c r="N15" s="22"/>
      <c r="O15" s="22"/>
      <c r="P15" s="22"/>
      <c r="Q15" s="22"/>
      <c r="R15" s="124"/>
      <c r="S15" s="14"/>
      <c r="T15" s="33"/>
      <c r="U15" s="32"/>
      <c r="V15" s="137"/>
      <c r="W15" s="16"/>
      <c r="X15" s="436"/>
      <c r="Y15" s="437"/>
    </row>
    <row r="16" spans="1:33" ht="31.5" customHeight="1" x14ac:dyDescent="0.3">
      <c r="A16" s="31"/>
      <c r="B16" s="5"/>
      <c r="C16" s="6"/>
      <c r="D16" s="20"/>
      <c r="E16" s="23"/>
      <c r="F16" s="9"/>
      <c r="G16" s="22"/>
      <c r="H16" s="22"/>
      <c r="I16" s="22"/>
      <c r="J16" s="22"/>
      <c r="K16" s="34"/>
      <c r="L16" s="12"/>
      <c r="M16" s="22"/>
      <c r="N16" s="22"/>
      <c r="O16" s="22"/>
      <c r="P16" s="22"/>
      <c r="Q16" s="22"/>
      <c r="R16" s="124"/>
      <c r="S16" s="14"/>
      <c r="T16" s="33"/>
      <c r="U16" s="32"/>
      <c r="V16" s="137"/>
      <c r="W16" s="16"/>
      <c r="X16" s="436"/>
      <c r="Y16" s="437"/>
    </row>
    <row r="17" spans="1:26" ht="31.5" customHeight="1" x14ac:dyDescent="0.3">
      <c r="A17" s="31"/>
      <c r="B17" s="5"/>
      <c r="C17" s="6"/>
      <c r="D17" s="20"/>
      <c r="E17" s="30"/>
      <c r="F17" s="9"/>
      <c r="G17" s="22"/>
      <c r="H17" s="22"/>
      <c r="I17" s="22"/>
      <c r="J17" s="22"/>
      <c r="K17" s="34"/>
      <c r="L17" s="12"/>
      <c r="M17" s="22"/>
      <c r="N17" s="22"/>
      <c r="O17" s="22"/>
      <c r="P17" s="22"/>
      <c r="Q17" s="22"/>
      <c r="R17" s="124"/>
      <c r="S17" s="14"/>
      <c r="T17" s="33"/>
      <c r="U17" s="32"/>
      <c r="V17" s="137"/>
      <c r="W17" s="16"/>
      <c r="X17" s="436"/>
      <c r="Y17" s="437"/>
    </row>
    <row r="18" spans="1:26" ht="31.5" customHeight="1" x14ac:dyDescent="0.3">
      <c r="A18" s="31"/>
      <c r="B18" s="29"/>
      <c r="C18" s="39"/>
      <c r="D18" s="7"/>
      <c r="E18" s="23"/>
      <c r="F18" s="9"/>
      <c r="G18" s="22"/>
      <c r="H18" s="22"/>
      <c r="I18" s="22"/>
      <c r="J18" s="22"/>
      <c r="K18" s="34"/>
      <c r="L18" s="12"/>
      <c r="M18" s="22"/>
      <c r="N18" s="22"/>
      <c r="O18" s="22"/>
      <c r="P18" s="22"/>
      <c r="Q18" s="22"/>
      <c r="R18" s="124"/>
      <c r="S18" s="14"/>
      <c r="T18" s="33"/>
      <c r="U18" s="32"/>
      <c r="V18" s="137"/>
      <c r="W18" s="16"/>
      <c r="X18" s="436"/>
      <c r="Y18" s="437"/>
    </row>
    <row r="19" spans="1:26" ht="31.5" customHeight="1" x14ac:dyDescent="0.3">
      <c r="A19" s="31"/>
      <c r="B19" s="26"/>
      <c r="C19" s="39"/>
      <c r="D19" s="43"/>
      <c r="E19" s="23"/>
      <c r="F19" s="9"/>
      <c r="G19" s="22"/>
      <c r="H19" s="22"/>
      <c r="I19" s="22"/>
      <c r="J19" s="22"/>
      <c r="K19" s="34"/>
      <c r="L19" s="12"/>
      <c r="M19" s="22"/>
      <c r="N19" s="22"/>
      <c r="O19" s="22"/>
      <c r="P19" s="22"/>
      <c r="Q19" s="22"/>
      <c r="R19" s="124"/>
      <c r="S19" s="14"/>
      <c r="T19" s="33"/>
      <c r="U19" s="32"/>
      <c r="V19" s="137"/>
      <c r="W19" s="16"/>
      <c r="X19" s="436"/>
      <c r="Y19" s="437"/>
      <c r="Z19" s="135"/>
    </row>
    <row r="20" spans="1:26" ht="31.5" customHeight="1" x14ac:dyDescent="0.3">
      <c r="A20" s="31"/>
      <c r="B20" s="5"/>
      <c r="C20" s="6"/>
      <c r="D20" s="20"/>
      <c r="E20" s="23"/>
      <c r="F20" s="9"/>
      <c r="G20" s="22"/>
      <c r="H20" s="22"/>
      <c r="I20" s="22"/>
      <c r="J20" s="22"/>
      <c r="K20" s="34"/>
      <c r="L20" s="12"/>
      <c r="M20" s="22"/>
      <c r="N20" s="22"/>
      <c r="O20" s="22"/>
      <c r="P20" s="22"/>
      <c r="Q20" s="22"/>
      <c r="R20" s="124"/>
      <c r="S20" s="14"/>
      <c r="T20" s="33"/>
      <c r="U20" s="32"/>
      <c r="V20" s="137"/>
      <c r="W20" s="16"/>
      <c r="X20" s="436"/>
      <c r="Y20" s="437"/>
    </row>
    <row r="21" spans="1:26" ht="48.75" customHeight="1" x14ac:dyDescent="0.3">
      <c r="A21" s="31"/>
      <c r="B21" s="5"/>
      <c r="C21" s="6"/>
      <c r="D21" s="20"/>
      <c r="E21" s="23"/>
      <c r="F21" s="9"/>
      <c r="G21" s="22"/>
      <c r="H21" s="22"/>
      <c r="I21" s="22"/>
      <c r="J21" s="22"/>
      <c r="K21" s="34"/>
      <c r="L21" s="12"/>
      <c r="M21" s="22"/>
      <c r="N21" s="22"/>
      <c r="O21" s="22"/>
      <c r="P21" s="22"/>
      <c r="Q21" s="22"/>
      <c r="R21" s="124"/>
      <c r="S21" s="14"/>
      <c r="T21" s="33"/>
      <c r="U21" s="32"/>
      <c r="V21" s="137"/>
      <c r="W21" s="16"/>
      <c r="X21" s="436"/>
      <c r="Y21" s="437"/>
    </row>
    <row r="22" spans="1:26" ht="31.5" customHeight="1" x14ac:dyDescent="0.3">
      <c r="A22" s="31"/>
      <c r="B22" s="5"/>
      <c r="C22" s="6"/>
      <c r="D22" s="20"/>
      <c r="E22" s="23"/>
      <c r="F22" s="9"/>
      <c r="G22" s="22"/>
      <c r="H22" s="22"/>
      <c r="I22" s="22"/>
      <c r="J22" s="22"/>
      <c r="K22" s="34"/>
      <c r="L22" s="12"/>
      <c r="M22" s="22"/>
      <c r="N22" s="22"/>
      <c r="O22" s="22"/>
      <c r="P22" s="22"/>
      <c r="Q22" s="22"/>
      <c r="R22" s="124"/>
      <c r="S22" s="14"/>
      <c r="T22" s="33"/>
      <c r="U22" s="32"/>
      <c r="V22" s="137"/>
      <c r="W22" s="16"/>
      <c r="X22" s="436"/>
      <c r="Y22" s="437"/>
    </row>
    <row r="23" spans="1:26" ht="31.5" customHeight="1" x14ac:dyDescent="0.3">
      <c r="A23" s="31"/>
      <c r="B23" s="5"/>
      <c r="C23" s="6"/>
      <c r="D23" s="20"/>
      <c r="E23" s="23"/>
      <c r="F23" s="9"/>
      <c r="G23" s="22"/>
      <c r="H23" s="22"/>
      <c r="I23" s="22"/>
      <c r="J23" s="22"/>
      <c r="K23" s="34"/>
      <c r="L23" s="12"/>
      <c r="M23" s="22"/>
      <c r="N23" s="22"/>
      <c r="O23" s="22"/>
      <c r="P23" s="22"/>
      <c r="Q23" s="22"/>
      <c r="R23" s="124"/>
      <c r="S23" s="14"/>
      <c r="T23" s="33"/>
      <c r="U23" s="32"/>
      <c r="V23" s="137"/>
      <c r="W23" s="16"/>
      <c r="X23" s="436"/>
      <c r="Y23" s="437"/>
    </row>
    <row r="24" spans="1:26" ht="31.5" customHeight="1" x14ac:dyDescent="0.3">
      <c r="A24" s="31"/>
      <c r="B24" s="5"/>
      <c r="C24" s="6"/>
      <c r="D24" s="20"/>
      <c r="E24" s="42"/>
      <c r="F24" s="9"/>
      <c r="G24" s="22"/>
      <c r="H24" s="22"/>
      <c r="I24" s="22"/>
      <c r="J24" s="22"/>
      <c r="K24" s="34"/>
      <c r="L24" s="12"/>
      <c r="M24" s="22"/>
      <c r="N24" s="22"/>
      <c r="O24" s="22"/>
      <c r="P24" s="22"/>
      <c r="Q24" s="22"/>
      <c r="R24" s="124"/>
      <c r="S24" s="14"/>
      <c r="T24" s="33"/>
      <c r="U24" s="32"/>
      <c r="V24" s="137"/>
      <c r="W24" s="16"/>
      <c r="X24" s="436"/>
      <c r="Y24" s="437"/>
    </row>
    <row r="25" spans="1:26" ht="31.5" customHeight="1" x14ac:dyDescent="0.3">
      <c r="A25" s="31"/>
      <c r="B25" s="5"/>
      <c r="C25" s="6"/>
      <c r="D25" s="20"/>
      <c r="E25" s="23"/>
      <c r="F25" s="9"/>
      <c r="G25" s="22"/>
      <c r="H25" s="22"/>
      <c r="I25" s="22"/>
      <c r="J25" s="22"/>
      <c r="K25" s="34"/>
      <c r="L25" s="12"/>
      <c r="M25" s="22"/>
      <c r="N25" s="22"/>
      <c r="O25" s="22"/>
      <c r="P25" s="22"/>
      <c r="Q25" s="22"/>
      <c r="R25" s="124"/>
      <c r="S25" s="14"/>
      <c r="T25" s="33"/>
      <c r="U25" s="32"/>
      <c r="V25" s="137"/>
      <c r="W25" s="16"/>
      <c r="X25" s="436"/>
      <c r="Y25" s="437"/>
    </row>
    <row r="26" spans="1:26" ht="31.5" customHeight="1" x14ac:dyDescent="0.3">
      <c r="A26" s="31"/>
      <c r="B26" s="5"/>
      <c r="C26" s="6"/>
      <c r="D26" s="20"/>
      <c r="E26" s="23"/>
      <c r="F26" s="9"/>
      <c r="G26" s="22"/>
      <c r="H26" s="22"/>
      <c r="I26" s="22"/>
      <c r="J26" s="22"/>
      <c r="K26" s="34"/>
      <c r="L26" s="12"/>
      <c r="M26" s="22"/>
      <c r="N26" s="22"/>
      <c r="O26" s="22"/>
      <c r="P26" s="22"/>
      <c r="Q26" s="22"/>
      <c r="R26" s="124"/>
      <c r="S26" s="14"/>
      <c r="T26" s="33"/>
      <c r="U26" s="32"/>
      <c r="V26" s="137"/>
      <c r="W26" s="16"/>
      <c r="X26" s="436"/>
      <c r="Y26" s="437"/>
    </row>
    <row r="27" spans="1:26" ht="31.5" customHeight="1" x14ac:dyDescent="0.3">
      <c r="A27" s="31"/>
      <c r="B27" s="5"/>
      <c r="C27" s="6"/>
      <c r="D27" s="20"/>
      <c r="E27" s="23"/>
      <c r="F27" s="9"/>
      <c r="G27" s="22"/>
      <c r="H27" s="22"/>
      <c r="I27" s="22"/>
      <c r="J27" s="22"/>
      <c r="K27" s="34"/>
      <c r="L27" s="12"/>
      <c r="M27" s="22"/>
      <c r="N27" s="22"/>
      <c r="O27" s="22"/>
      <c r="P27" s="22"/>
      <c r="Q27" s="22"/>
      <c r="R27" s="124"/>
      <c r="S27" s="14"/>
      <c r="T27" s="33"/>
      <c r="U27" s="32"/>
      <c r="V27" s="137"/>
      <c r="W27" s="16"/>
      <c r="X27" s="436"/>
      <c r="Y27" s="437"/>
    </row>
    <row r="28" spans="1:26" ht="31.5" customHeight="1" x14ac:dyDescent="0.3">
      <c r="A28" s="31"/>
      <c r="B28" s="5"/>
      <c r="C28" s="6"/>
      <c r="D28" s="20"/>
      <c r="E28" s="23"/>
      <c r="F28" s="9"/>
      <c r="G28" s="22"/>
      <c r="H28" s="22"/>
      <c r="I28" s="22"/>
      <c r="J28" s="22"/>
      <c r="K28" s="34"/>
      <c r="L28" s="12"/>
      <c r="M28" s="22"/>
      <c r="N28" s="22"/>
      <c r="O28" s="22"/>
      <c r="P28" s="22"/>
      <c r="Q28" s="22"/>
      <c r="R28" s="124"/>
      <c r="S28" s="14"/>
      <c r="T28" s="33"/>
      <c r="U28" s="32"/>
      <c r="V28" s="137"/>
      <c r="W28" s="16"/>
      <c r="X28" s="436"/>
      <c r="Y28" s="437"/>
    </row>
    <row r="29" spans="1:26" ht="31.5" customHeight="1" x14ac:dyDescent="0.3">
      <c r="A29" s="31"/>
      <c r="B29" s="5"/>
      <c r="C29" s="6"/>
      <c r="D29" s="20"/>
      <c r="E29" s="23"/>
      <c r="F29" s="9"/>
      <c r="G29" s="22"/>
      <c r="H29" s="22"/>
      <c r="I29" s="22"/>
      <c r="J29" s="22"/>
      <c r="K29" s="34"/>
      <c r="L29" s="12"/>
      <c r="M29" s="22"/>
      <c r="N29" s="22"/>
      <c r="O29" s="22"/>
      <c r="P29" s="22"/>
      <c r="Q29" s="22"/>
      <c r="R29" s="124"/>
      <c r="S29" s="14"/>
      <c r="T29" s="33"/>
      <c r="U29" s="32"/>
      <c r="V29" s="137"/>
      <c r="W29" s="16"/>
      <c r="X29" s="436"/>
      <c r="Y29" s="437"/>
    </row>
    <row r="30" spans="1:26" ht="31.5" customHeight="1" x14ac:dyDescent="0.3">
      <c r="A30" s="31"/>
      <c r="B30" s="5"/>
      <c r="C30" s="6"/>
      <c r="D30" s="20"/>
      <c r="E30" s="23"/>
      <c r="F30" s="9"/>
      <c r="G30" s="22"/>
      <c r="H30" s="22"/>
      <c r="I30" s="22"/>
      <c r="J30" s="22"/>
      <c r="K30" s="34"/>
      <c r="L30" s="12"/>
      <c r="M30" s="22"/>
      <c r="N30" s="22"/>
      <c r="O30" s="22"/>
      <c r="P30" s="22"/>
      <c r="Q30" s="22"/>
      <c r="R30" s="124"/>
      <c r="S30" s="14"/>
      <c r="T30" s="33"/>
      <c r="U30" s="32"/>
      <c r="V30" s="137"/>
      <c r="W30" s="16"/>
      <c r="X30" s="436"/>
      <c r="Y30" s="437"/>
    </row>
    <row r="31" spans="1:26" ht="31.5" customHeight="1" x14ac:dyDescent="0.3">
      <c r="A31" s="31"/>
      <c r="B31" s="35"/>
      <c r="C31" s="6"/>
      <c r="D31" s="20"/>
      <c r="E31" s="23"/>
      <c r="F31" s="9"/>
      <c r="G31" s="22"/>
      <c r="H31" s="22"/>
      <c r="I31" s="22"/>
      <c r="J31" s="22"/>
      <c r="K31" s="34"/>
      <c r="L31" s="12"/>
      <c r="M31" s="22"/>
      <c r="N31" s="22"/>
      <c r="O31" s="22"/>
      <c r="P31" s="22"/>
      <c r="Q31" s="22"/>
      <c r="R31" s="124"/>
      <c r="S31" s="14"/>
      <c r="T31" s="33"/>
      <c r="U31" s="32"/>
      <c r="V31" s="137"/>
      <c r="W31" s="16"/>
      <c r="X31" s="436"/>
      <c r="Y31" s="437"/>
    </row>
    <row r="32" spans="1:26" ht="31.5" customHeight="1" x14ac:dyDescent="0.3">
      <c r="A32" s="31"/>
      <c r="B32" s="5"/>
      <c r="C32" s="6"/>
      <c r="D32" s="20"/>
      <c r="E32" s="23"/>
      <c r="F32" s="9"/>
      <c r="G32" s="22"/>
      <c r="H32" s="22"/>
      <c r="I32" s="22"/>
      <c r="J32" s="22"/>
      <c r="K32" s="34"/>
      <c r="L32" s="12"/>
      <c r="M32" s="22"/>
      <c r="N32" s="22"/>
      <c r="O32" s="22"/>
      <c r="P32" s="22"/>
      <c r="Q32" s="22"/>
      <c r="R32" s="124"/>
      <c r="S32" s="14"/>
      <c r="T32" s="33"/>
      <c r="U32" s="32"/>
      <c r="V32" s="137"/>
      <c r="W32" s="16"/>
      <c r="X32" s="436"/>
      <c r="Y32" s="437"/>
    </row>
    <row r="33" spans="1:25" ht="31.5" customHeight="1" x14ac:dyDescent="0.3">
      <c r="A33" s="31"/>
      <c r="B33" s="5"/>
      <c r="C33" s="6"/>
      <c r="D33" s="20"/>
      <c r="E33" s="23"/>
      <c r="F33" s="9"/>
      <c r="G33" s="22"/>
      <c r="H33" s="22"/>
      <c r="I33" s="22"/>
      <c r="J33" s="22"/>
      <c r="K33" s="34"/>
      <c r="L33" s="12"/>
      <c r="M33" s="22"/>
      <c r="N33" s="22"/>
      <c r="O33" s="22"/>
      <c r="P33" s="22"/>
      <c r="Q33" s="22"/>
      <c r="R33" s="124"/>
      <c r="S33" s="14"/>
      <c r="T33" s="33"/>
      <c r="U33" s="32"/>
      <c r="V33" s="137"/>
      <c r="W33" s="16"/>
      <c r="X33" s="436"/>
      <c r="Y33" s="437"/>
    </row>
    <row r="34" spans="1:25" ht="31.5" customHeight="1" x14ac:dyDescent="0.3">
      <c r="A34" s="31"/>
      <c r="B34" s="65"/>
      <c r="C34" s="141"/>
      <c r="D34" s="83"/>
      <c r="E34" s="66"/>
      <c r="F34" s="9"/>
      <c r="G34" s="68"/>
      <c r="H34" s="68"/>
      <c r="I34" s="68"/>
      <c r="J34" s="68"/>
      <c r="K34" s="34"/>
      <c r="L34" s="12"/>
      <c r="M34" s="68"/>
      <c r="N34" s="68"/>
      <c r="O34" s="68"/>
      <c r="P34" s="68"/>
      <c r="Q34" s="68"/>
      <c r="R34" s="124"/>
      <c r="S34" s="14"/>
      <c r="T34" s="33"/>
      <c r="U34" s="32"/>
      <c r="V34" s="137"/>
      <c r="W34" s="16"/>
      <c r="X34" s="436"/>
      <c r="Y34" s="437"/>
    </row>
    <row r="35" spans="1:25" ht="31.5" customHeight="1" x14ac:dyDescent="0.3">
      <c r="A35" s="31"/>
      <c r="B35" s="35"/>
      <c r="C35" s="6"/>
      <c r="D35" s="20"/>
      <c r="E35" s="23"/>
      <c r="F35" s="9"/>
      <c r="G35" s="22"/>
      <c r="H35" s="22"/>
      <c r="I35" s="22"/>
      <c r="J35" s="22"/>
      <c r="K35" s="34"/>
      <c r="L35" s="12"/>
      <c r="M35" s="22"/>
      <c r="N35" s="22"/>
      <c r="O35" s="22"/>
      <c r="P35" s="22"/>
      <c r="Q35" s="22"/>
      <c r="R35" s="124"/>
      <c r="S35" s="14"/>
      <c r="T35" s="33"/>
      <c r="U35" s="32"/>
      <c r="V35" s="137"/>
      <c r="W35" s="16"/>
      <c r="X35" s="436"/>
      <c r="Y35" s="437"/>
    </row>
    <row r="36" spans="1:25" ht="31.5" customHeight="1" x14ac:dyDescent="0.3">
      <c r="A36" s="31"/>
      <c r="B36" s="78"/>
      <c r="C36" s="141"/>
      <c r="D36" s="7"/>
      <c r="E36" s="23"/>
      <c r="F36" s="9"/>
      <c r="G36" s="22"/>
      <c r="H36" s="22"/>
      <c r="I36" s="22"/>
      <c r="J36" s="22"/>
      <c r="K36" s="34"/>
      <c r="L36" s="12"/>
      <c r="M36" s="22"/>
      <c r="N36" s="22"/>
      <c r="O36" s="22"/>
      <c r="P36" s="22"/>
      <c r="Q36" s="22"/>
      <c r="R36" s="124"/>
      <c r="S36" s="14"/>
      <c r="T36" s="33"/>
      <c r="U36" s="32"/>
      <c r="V36" s="137"/>
      <c r="W36" s="16"/>
      <c r="X36" s="436"/>
      <c r="Y36" s="437"/>
    </row>
    <row r="37" spans="1:25" ht="31.5" customHeight="1" x14ac:dyDescent="0.3">
      <c r="A37" s="31"/>
      <c r="B37" s="5"/>
      <c r="C37" s="6"/>
      <c r="D37" s="20"/>
      <c r="E37" s="23"/>
      <c r="F37" s="9"/>
      <c r="G37" s="22"/>
      <c r="H37" s="22"/>
      <c r="I37" s="22"/>
      <c r="J37" s="22"/>
      <c r="K37" s="34"/>
      <c r="L37" s="12"/>
      <c r="M37" s="22"/>
      <c r="N37" s="22"/>
      <c r="O37" s="22"/>
      <c r="P37" s="22"/>
      <c r="Q37" s="22"/>
      <c r="R37" s="124"/>
      <c r="S37" s="14"/>
      <c r="T37" s="33"/>
      <c r="U37" s="32"/>
      <c r="V37" s="137"/>
      <c r="W37" s="16"/>
      <c r="X37" s="436"/>
      <c r="Y37" s="437"/>
    </row>
    <row r="38" spans="1:25" ht="31.5" customHeight="1" x14ac:dyDescent="0.3">
      <c r="A38" s="31"/>
      <c r="B38" s="5"/>
      <c r="C38" s="6"/>
      <c r="D38" s="20"/>
      <c r="E38" s="23"/>
      <c r="F38" s="9"/>
      <c r="G38" s="22"/>
      <c r="H38" s="22"/>
      <c r="I38" s="22"/>
      <c r="J38" s="22"/>
      <c r="K38" s="34"/>
      <c r="L38" s="12"/>
      <c r="M38" s="22"/>
      <c r="N38" s="22"/>
      <c r="O38" s="22"/>
      <c r="P38" s="22"/>
      <c r="Q38" s="22"/>
      <c r="R38" s="124"/>
      <c r="S38" s="14"/>
      <c r="T38" s="33"/>
      <c r="U38" s="32"/>
      <c r="V38" s="137"/>
      <c r="W38" s="16"/>
      <c r="X38" s="436"/>
      <c r="Y38" s="437"/>
    </row>
    <row r="39" spans="1:25" ht="31.5" customHeight="1" x14ac:dyDescent="0.3">
      <c r="A39" s="31"/>
      <c r="B39" s="29"/>
      <c r="C39" s="130"/>
      <c r="D39" s="7"/>
      <c r="E39" s="21"/>
      <c r="F39" s="9"/>
      <c r="G39" s="22"/>
      <c r="H39" s="22"/>
      <c r="I39" s="22"/>
      <c r="J39" s="22"/>
      <c r="K39" s="34"/>
      <c r="L39" s="12"/>
      <c r="M39" s="22"/>
      <c r="N39" s="22"/>
      <c r="O39" s="22"/>
      <c r="P39" s="22"/>
      <c r="Q39" s="22"/>
      <c r="R39" s="124"/>
      <c r="S39" s="14"/>
      <c r="T39" s="33"/>
      <c r="U39" s="32"/>
      <c r="V39" s="137"/>
      <c r="W39" s="16"/>
      <c r="X39" s="436"/>
      <c r="Y39" s="437"/>
    </row>
    <row r="40" spans="1:25" ht="31.5" customHeight="1" x14ac:dyDescent="0.3">
      <c r="A40" s="31"/>
      <c r="B40" s="5"/>
      <c r="C40" s="6"/>
      <c r="D40" s="20"/>
      <c r="E40" s="23"/>
      <c r="F40" s="9"/>
      <c r="G40" s="22"/>
      <c r="H40" s="22"/>
      <c r="I40" s="22"/>
      <c r="J40" s="22"/>
      <c r="K40" s="34"/>
      <c r="L40" s="12"/>
      <c r="M40" s="22"/>
      <c r="N40" s="22"/>
      <c r="O40" s="22"/>
      <c r="P40" s="22"/>
      <c r="Q40" s="22"/>
      <c r="R40" s="124"/>
      <c r="S40" s="14"/>
      <c r="T40" s="33"/>
      <c r="U40" s="32"/>
      <c r="V40" s="137"/>
      <c r="W40" s="16"/>
      <c r="X40" s="436"/>
      <c r="Y40" s="437"/>
    </row>
    <row r="41" spans="1:25" ht="31.5" customHeight="1" x14ac:dyDescent="0.3">
      <c r="A41" s="31"/>
      <c r="B41" s="5"/>
      <c r="C41" s="6"/>
      <c r="D41" s="20"/>
      <c r="E41" s="23"/>
      <c r="F41" s="9"/>
      <c r="G41" s="22"/>
      <c r="H41" s="22"/>
      <c r="I41" s="22"/>
      <c r="J41" s="22"/>
      <c r="K41" s="34"/>
      <c r="L41" s="12"/>
      <c r="M41" s="22"/>
      <c r="N41" s="22"/>
      <c r="O41" s="22"/>
      <c r="P41" s="22"/>
      <c r="Q41" s="22"/>
      <c r="R41" s="124"/>
      <c r="S41" s="14"/>
      <c r="T41" s="33"/>
      <c r="U41" s="32"/>
      <c r="V41" s="137"/>
      <c r="W41" s="16"/>
      <c r="X41" s="436"/>
      <c r="Y41" s="437"/>
    </row>
    <row r="42" spans="1:25" ht="31.5" customHeight="1" x14ac:dyDescent="0.3">
      <c r="A42" s="31"/>
      <c r="B42" s="29"/>
      <c r="C42" s="38"/>
      <c r="D42" s="7"/>
      <c r="E42" s="23"/>
      <c r="F42" s="9"/>
      <c r="G42" s="22"/>
      <c r="H42" s="22"/>
      <c r="I42" s="22"/>
      <c r="J42" s="22"/>
      <c r="K42" s="34"/>
      <c r="L42" s="12"/>
      <c r="M42" s="22"/>
      <c r="N42" s="22"/>
      <c r="O42" s="22"/>
      <c r="P42" s="22"/>
      <c r="Q42" s="22"/>
      <c r="R42" s="124"/>
      <c r="S42" s="14"/>
      <c r="T42" s="33"/>
      <c r="U42" s="32"/>
      <c r="V42" s="137"/>
      <c r="W42" s="16"/>
      <c r="X42" s="436"/>
      <c r="Y42" s="437"/>
    </row>
    <row r="43" spans="1:25" ht="31.5" customHeight="1" x14ac:dyDescent="0.3">
      <c r="A43" s="31"/>
      <c r="B43" s="5"/>
      <c r="C43" s="6"/>
      <c r="D43" s="20"/>
      <c r="E43" s="23"/>
      <c r="F43" s="9"/>
      <c r="G43" s="22"/>
      <c r="H43" s="22"/>
      <c r="I43" s="22"/>
      <c r="J43" s="22"/>
      <c r="K43" s="34"/>
      <c r="L43" s="12"/>
      <c r="M43" s="22"/>
      <c r="N43" s="22"/>
      <c r="O43" s="22"/>
      <c r="P43" s="22"/>
      <c r="Q43" s="22"/>
      <c r="R43" s="124"/>
      <c r="S43" s="14"/>
      <c r="T43" s="33"/>
      <c r="U43" s="32"/>
      <c r="V43" s="137"/>
      <c r="W43" s="16"/>
      <c r="X43" s="436"/>
      <c r="Y43" s="437"/>
    </row>
    <row r="44" spans="1:25" ht="31.5" customHeight="1" x14ac:dyDescent="0.3">
      <c r="A44" s="31"/>
      <c r="B44" s="5"/>
      <c r="C44" s="6"/>
      <c r="D44" s="7"/>
      <c r="E44" s="23"/>
      <c r="F44" s="9"/>
      <c r="G44" s="22"/>
      <c r="H44" s="22"/>
      <c r="I44" s="22"/>
      <c r="J44" s="22"/>
      <c r="K44" s="34"/>
      <c r="L44" s="12"/>
      <c r="M44" s="22"/>
      <c r="N44" s="22"/>
      <c r="O44" s="22"/>
      <c r="P44" s="22"/>
      <c r="Q44" s="22"/>
      <c r="R44" s="124"/>
      <c r="S44" s="14"/>
      <c r="T44" s="33"/>
      <c r="U44" s="32"/>
      <c r="V44" s="137"/>
      <c r="W44" s="16"/>
      <c r="X44" s="436"/>
      <c r="Y44" s="437"/>
    </row>
    <row r="45" spans="1:25" ht="31.5" customHeight="1" x14ac:dyDescent="0.3">
      <c r="A45" s="31"/>
      <c r="B45" s="5"/>
      <c r="C45" s="6"/>
      <c r="D45" s="7"/>
      <c r="E45" s="23"/>
      <c r="F45" s="9"/>
      <c r="G45" s="24"/>
      <c r="H45" s="24"/>
      <c r="I45" s="24"/>
      <c r="J45" s="24"/>
      <c r="K45" s="34"/>
      <c r="L45" s="12"/>
      <c r="M45" s="22"/>
      <c r="N45" s="22"/>
      <c r="O45" s="22"/>
      <c r="P45" s="22"/>
      <c r="Q45" s="22"/>
      <c r="R45" s="124"/>
      <c r="S45" s="14"/>
      <c r="T45" s="33"/>
      <c r="U45" s="32"/>
      <c r="V45" s="137"/>
      <c r="W45" s="16"/>
      <c r="X45" s="436"/>
      <c r="Y45" s="437"/>
    </row>
    <row r="46" spans="1:25" ht="31.5" customHeight="1" thickBot="1" x14ac:dyDescent="0.35">
      <c r="A46" s="31"/>
      <c r="B46" s="5"/>
      <c r="C46" s="6"/>
      <c r="D46" s="20"/>
      <c r="E46" s="23"/>
      <c r="F46" s="9"/>
      <c r="G46" s="22"/>
      <c r="H46" s="22"/>
      <c r="I46" s="22"/>
      <c r="J46" s="22"/>
      <c r="K46" s="34"/>
      <c r="L46" s="12"/>
      <c r="M46" s="22"/>
      <c r="N46" s="22"/>
      <c r="O46" s="22"/>
      <c r="P46" s="22"/>
      <c r="Q46" s="22"/>
      <c r="R46" s="124"/>
      <c r="S46" s="14"/>
      <c r="T46" s="33"/>
      <c r="U46" s="32"/>
      <c r="V46" s="137"/>
      <c r="W46" s="16"/>
      <c r="X46" s="436"/>
      <c r="Y46" s="438"/>
    </row>
  </sheetData>
  <sortState ref="A13:Z50">
    <sortCondition descending="1" ref="Y13:Y50"/>
  </sortState>
  <mergeCells count="30">
    <mergeCell ref="X1:Y1"/>
    <mergeCell ref="Y7:Y11"/>
    <mergeCell ref="M8:S8"/>
    <mergeCell ref="G8:L8"/>
    <mergeCell ref="E8:F8"/>
    <mergeCell ref="W10:W11"/>
    <mergeCell ref="X10:X11"/>
    <mergeCell ref="A2:Q2"/>
    <mergeCell ref="A5:Q5"/>
    <mergeCell ref="A7:D7"/>
    <mergeCell ref="E7:X7"/>
    <mergeCell ref="E9:F9"/>
    <mergeCell ref="G9:L9"/>
    <mergeCell ref="M9:S9"/>
    <mergeCell ref="A8:D8"/>
    <mergeCell ref="S10:S11"/>
    <mergeCell ref="T8:X8"/>
    <mergeCell ref="A10:D10"/>
    <mergeCell ref="E10:E11"/>
    <mergeCell ref="F10:F11"/>
    <mergeCell ref="G10:J10"/>
    <mergeCell ref="K10:K11"/>
    <mergeCell ref="A9:D9"/>
    <mergeCell ref="T10:T11"/>
    <mergeCell ref="U10:U11"/>
    <mergeCell ref="V10:V11"/>
    <mergeCell ref="L10:L11"/>
    <mergeCell ref="M10:P10"/>
    <mergeCell ref="Q10:Q11"/>
    <mergeCell ref="R10:R11"/>
  </mergeCells>
  <printOptions horizontalCentered="1"/>
  <pageMargins left="0.39370078740157483" right="0.31496062992125984" top="0.47244094488188981" bottom="0.55118110236220474" header="0.31496062992125984" footer="0.31496062992125984"/>
  <pageSetup paperSize="9" scale="48" orientation="landscape" r:id="rId1"/>
  <headerFooter>
    <oddHeader>&amp;RLAMPIRAN 5</oddHeader>
    <oddFooter xml:space="preserve">&amp;R&amp;P/&amp;N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7"/>
  <sheetViews>
    <sheetView view="pageBreakPreview" topLeftCell="A7" zoomScale="60" zoomScaleNormal="60" workbookViewId="0">
      <selection activeCell="N16" sqref="N16"/>
    </sheetView>
  </sheetViews>
  <sheetFormatPr defaultRowHeight="18" x14ac:dyDescent="0.25"/>
  <cols>
    <col min="1" max="1" width="9.5703125" style="25" bestFit="1" customWidth="1"/>
    <col min="2" max="2" width="9.140625" style="134"/>
    <col min="3" max="3" width="33.7109375" style="153" customWidth="1"/>
    <col min="4" max="4" width="9.140625" style="134"/>
    <col min="5" max="11" width="9.5703125" style="134" bestFit="1" customWidth="1"/>
    <col min="12" max="12" width="11.140625" style="134" bestFit="1" customWidth="1"/>
    <col min="13" max="16" width="9.5703125" style="134" bestFit="1" customWidth="1"/>
    <col min="17" max="17" width="15" style="134" customWidth="1"/>
    <col min="18" max="18" width="9.5703125" style="134" bestFit="1" customWidth="1"/>
    <col min="19" max="19" width="11.140625" style="134" bestFit="1" customWidth="1"/>
    <col min="20" max="20" width="9.42578125" style="134" bestFit="1" customWidth="1"/>
    <col min="21" max="21" width="9.140625" style="134"/>
    <col min="22" max="22" width="10" style="134" bestFit="1" customWidth="1"/>
    <col min="23" max="23" width="9.42578125" style="134" bestFit="1" customWidth="1"/>
    <col min="24" max="24" width="11.140625" style="134" customWidth="1"/>
    <col min="25" max="25" width="19.5703125" style="134" customWidth="1"/>
    <col min="26" max="16384" width="9.140625" style="25"/>
  </cols>
  <sheetData>
    <row r="1" spans="1:25" ht="16.5" customHeight="1" x14ac:dyDescent="0.25">
      <c r="X1" s="755" t="s">
        <v>153</v>
      </c>
      <c r="Y1" s="755"/>
    </row>
    <row r="2" spans="1:25" s="93" customFormat="1" ht="20.25" customHeight="1" x14ac:dyDescent="0.25">
      <c r="A2" s="648" t="s">
        <v>147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96"/>
      <c r="S2" s="96"/>
      <c r="T2" s="96"/>
      <c r="U2" s="95"/>
      <c r="V2" s="95"/>
      <c r="W2" s="96"/>
      <c r="X2" s="96"/>
      <c r="Y2" s="183"/>
    </row>
    <row r="3" spans="1:25" s="93" customFormat="1" ht="20.25" x14ac:dyDescent="0.25">
      <c r="A3" s="109" t="s">
        <v>148</v>
      </c>
      <c r="B3" s="128"/>
      <c r="C3" s="11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96"/>
      <c r="S3" s="96"/>
      <c r="T3" s="96"/>
      <c r="U3" s="95"/>
      <c r="V3" s="95"/>
      <c r="W3" s="96"/>
      <c r="X3" s="96"/>
      <c r="Y3" s="183"/>
    </row>
    <row r="4" spans="1:25" x14ac:dyDescent="0.25">
      <c r="A4" s="44"/>
      <c r="B4" s="136"/>
      <c r="C4" s="103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W4" s="136"/>
      <c r="X4" s="136"/>
    </row>
    <row r="5" spans="1:25" s="474" customFormat="1" ht="20.25" x14ac:dyDescent="0.3">
      <c r="A5" s="289" t="s">
        <v>161</v>
      </c>
      <c r="B5" s="500"/>
      <c r="C5" s="289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1"/>
      <c r="V5" s="501"/>
      <c r="W5" s="500"/>
      <c r="X5" s="500"/>
      <c r="Y5" s="501"/>
    </row>
    <row r="6" spans="1:25" ht="18.75" thickBot="1" x14ac:dyDescent="0.3">
      <c r="A6" s="103"/>
      <c r="B6" s="136"/>
      <c r="C6" s="103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W6" s="136"/>
      <c r="X6" s="136"/>
    </row>
    <row r="7" spans="1:25" ht="15.75" customHeight="1" x14ac:dyDescent="0.25">
      <c r="A7" s="615" t="s">
        <v>1</v>
      </c>
      <c r="B7" s="613"/>
      <c r="C7" s="613"/>
      <c r="D7" s="616"/>
      <c r="E7" s="612" t="s">
        <v>2</v>
      </c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4"/>
      <c r="Y7" s="756" t="s">
        <v>29</v>
      </c>
    </row>
    <row r="8" spans="1:25" ht="15.75" customHeight="1" x14ac:dyDescent="0.25">
      <c r="A8" s="626" t="s">
        <v>3</v>
      </c>
      <c r="B8" s="627"/>
      <c r="C8" s="627"/>
      <c r="D8" s="628"/>
      <c r="E8" s="653" t="s">
        <v>4</v>
      </c>
      <c r="F8" s="654"/>
      <c r="G8" s="619" t="s">
        <v>5</v>
      </c>
      <c r="H8" s="620"/>
      <c r="I8" s="620"/>
      <c r="J8" s="620"/>
      <c r="K8" s="620"/>
      <c r="L8" s="621"/>
      <c r="M8" s="643" t="s">
        <v>6</v>
      </c>
      <c r="N8" s="644"/>
      <c r="O8" s="644"/>
      <c r="P8" s="644"/>
      <c r="Q8" s="644"/>
      <c r="R8" s="644"/>
      <c r="S8" s="645"/>
      <c r="T8" s="650" t="s">
        <v>7</v>
      </c>
      <c r="U8" s="651"/>
      <c r="V8" s="651"/>
      <c r="W8" s="651"/>
      <c r="X8" s="652"/>
      <c r="Y8" s="757"/>
    </row>
    <row r="9" spans="1:25" x14ac:dyDescent="0.25">
      <c r="A9" s="626" t="s">
        <v>8</v>
      </c>
      <c r="B9" s="627"/>
      <c r="C9" s="627"/>
      <c r="D9" s="628"/>
      <c r="E9" s="653">
        <v>50</v>
      </c>
      <c r="F9" s="654"/>
      <c r="G9" s="619">
        <v>10</v>
      </c>
      <c r="H9" s="620"/>
      <c r="I9" s="620"/>
      <c r="J9" s="620"/>
      <c r="K9" s="620"/>
      <c r="L9" s="621"/>
      <c r="M9" s="655">
        <v>10</v>
      </c>
      <c r="N9" s="656"/>
      <c r="O9" s="656"/>
      <c r="P9" s="656"/>
      <c r="Q9" s="656"/>
      <c r="R9" s="656"/>
      <c r="S9" s="657"/>
      <c r="T9" s="1"/>
      <c r="U9" s="2"/>
      <c r="V9" s="3">
        <v>30</v>
      </c>
      <c r="W9" s="105"/>
      <c r="X9" s="106"/>
      <c r="Y9" s="757"/>
    </row>
    <row r="10" spans="1:25" ht="15.75" customHeight="1" x14ac:dyDescent="0.25">
      <c r="A10" s="626" t="s">
        <v>9</v>
      </c>
      <c r="B10" s="627"/>
      <c r="C10" s="627"/>
      <c r="D10" s="628"/>
      <c r="E10" s="624" t="s">
        <v>10</v>
      </c>
      <c r="F10" s="622" t="s">
        <v>11</v>
      </c>
      <c r="G10" s="619" t="s">
        <v>12</v>
      </c>
      <c r="H10" s="620"/>
      <c r="I10" s="620"/>
      <c r="J10" s="621"/>
      <c r="K10" s="617" t="s">
        <v>13</v>
      </c>
      <c r="L10" s="617" t="s">
        <v>48</v>
      </c>
      <c r="M10" s="643" t="s">
        <v>14</v>
      </c>
      <c r="N10" s="644"/>
      <c r="O10" s="644"/>
      <c r="P10" s="645"/>
      <c r="Q10" s="641" t="s">
        <v>36</v>
      </c>
      <c r="R10" s="646" t="s">
        <v>13</v>
      </c>
      <c r="S10" s="629" t="s">
        <v>48</v>
      </c>
      <c r="T10" s="631" t="s">
        <v>15</v>
      </c>
      <c r="U10" s="633" t="s">
        <v>16</v>
      </c>
      <c r="V10" s="749" t="s">
        <v>17</v>
      </c>
      <c r="W10" s="637" t="s">
        <v>13</v>
      </c>
      <c r="X10" s="639" t="s">
        <v>48</v>
      </c>
      <c r="Y10" s="757"/>
    </row>
    <row r="11" spans="1:25" ht="169.5" customHeight="1" x14ac:dyDescent="0.25">
      <c r="A11" s="45" t="s">
        <v>18</v>
      </c>
      <c r="B11" s="46" t="s">
        <v>30</v>
      </c>
      <c r="C11" s="47" t="s">
        <v>19</v>
      </c>
      <c r="D11" s="48" t="s">
        <v>20</v>
      </c>
      <c r="E11" s="625"/>
      <c r="F11" s="623"/>
      <c r="G11" s="49" t="s">
        <v>21</v>
      </c>
      <c r="H11" s="49" t="s">
        <v>22</v>
      </c>
      <c r="I11" s="49" t="s">
        <v>23</v>
      </c>
      <c r="J11" s="49" t="s">
        <v>24</v>
      </c>
      <c r="K11" s="618"/>
      <c r="L11" s="618"/>
      <c r="M11" s="50" t="s">
        <v>21</v>
      </c>
      <c r="N11" s="50" t="s">
        <v>25</v>
      </c>
      <c r="O11" s="50" t="s">
        <v>23</v>
      </c>
      <c r="P11" s="50" t="s">
        <v>24</v>
      </c>
      <c r="Q11" s="642"/>
      <c r="R11" s="647"/>
      <c r="S11" s="630"/>
      <c r="T11" s="632"/>
      <c r="U11" s="634"/>
      <c r="V11" s="750"/>
      <c r="W11" s="638"/>
      <c r="X11" s="640"/>
      <c r="Y11" s="758"/>
    </row>
    <row r="12" spans="1:25" ht="45" customHeight="1" x14ac:dyDescent="0.25">
      <c r="A12" s="356"/>
      <c r="B12" s="406"/>
      <c r="C12" s="475"/>
      <c r="D12" s="359"/>
      <c r="E12" s="360"/>
      <c r="F12" s="361" t="s">
        <v>31</v>
      </c>
      <c r="G12" s="278"/>
      <c r="H12" s="278"/>
      <c r="I12" s="278"/>
      <c r="J12" s="278"/>
      <c r="K12" s="335"/>
      <c r="L12" s="410" t="s">
        <v>32</v>
      </c>
      <c r="M12" s="280"/>
      <c r="N12" s="282"/>
      <c r="O12" s="282"/>
      <c r="P12" s="282"/>
      <c r="Q12" s="337"/>
      <c r="R12" s="362"/>
      <c r="S12" s="363" t="s">
        <v>33</v>
      </c>
      <c r="T12" s="338"/>
      <c r="U12" s="339"/>
      <c r="V12" s="340"/>
      <c r="W12" s="341"/>
      <c r="X12" s="364" t="s">
        <v>34</v>
      </c>
      <c r="Y12" s="290" t="s">
        <v>35</v>
      </c>
    </row>
    <row r="13" spans="1:25" ht="60.75" customHeight="1" x14ac:dyDescent="0.25">
      <c r="A13" s="440"/>
      <c r="B13" s="366"/>
      <c r="C13" s="345"/>
      <c r="D13" s="476"/>
      <c r="E13" s="367"/>
      <c r="F13" s="368"/>
      <c r="G13" s="369"/>
      <c r="H13" s="369"/>
      <c r="I13" s="369"/>
      <c r="J13" s="369"/>
      <c r="K13" s="370"/>
      <c r="L13" s="371"/>
      <c r="M13" s="369"/>
      <c r="N13" s="369"/>
      <c r="O13" s="369"/>
      <c r="P13" s="369"/>
      <c r="Q13" s="369"/>
      <c r="R13" s="53"/>
      <c r="S13" s="372"/>
      <c r="T13" s="445"/>
      <c r="U13" s="445"/>
      <c r="V13" s="477"/>
      <c r="W13" s="447"/>
      <c r="X13" s="376"/>
      <c r="Y13" s="478"/>
    </row>
    <row r="14" spans="1:25" ht="39.75" customHeight="1" x14ac:dyDescent="0.25">
      <c r="A14" s="31"/>
      <c r="B14" s="35"/>
      <c r="C14" s="6"/>
      <c r="D14" s="20"/>
      <c r="E14" s="23"/>
      <c r="F14" s="9"/>
      <c r="G14" s="22"/>
      <c r="H14" s="22"/>
      <c r="I14" s="22"/>
      <c r="J14" s="22"/>
      <c r="K14" s="11"/>
      <c r="L14" s="12"/>
      <c r="M14" s="22"/>
      <c r="N14" s="22"/>
      <c r="O14" s="22"/>
      <c r="P14" s="22"/>
      <c r="Q14" s="22"/>
      <c r="R14" s="13"/>
      <c r="S14" s="14"/>
      <c r="T14" s="33"/>
      <c r="U14" s="33"/>
      <c r="V14" s="58"/>
      <c r="W14" s="16"/>
      <c r="X14" s="37"/>
      <c r="Y14" s="138"/>
    </row>
    <row r="15" spans="1:25" ht="39.75" customHeight="1" x14ac:dyDescent="0.25">
      <c r="A15" s="31"/>
      <c r="B15" s="35"/>
      <c r="C15" s="6"/>
      <c r="D15" s="20"/>
      <c r="E15" s="23"/>
      <c r="F15" s="122"/>
      <c r="G15" s="22"/>
      <c r="H15" s="22"/>
      <c r="I15" s="22"/>
      <c r="J15" s="22"/>
      <c r="K15" s="34"/>
      <c r="L15" s="123"/>
      <c r="M15" s="22"/>
      <c r="N15" s="22"/>
      <c r="O15" s="22"/>
      <c r="P15" s="22"/>
      <c r="Q15" s="22"/>
      <c r="R15" s="124"/>
      <c r="S15" s="125"/>
      <c r="T15" s="33"/>
      <c r="U15" s="33"/>
      <c r="V15" s="58"/>
      <c r="W15" s="28"/>
      <c r="X15" s="126"/>
      <c r="Y15" s="138"/>
    </row>
    <row r="16" spans="1:25" ht="39.75" customHeight="1" x14ac:dyDescent="0.25">
      <c r="A16" s="31"/>
      <c r="B16" s="5"/>
      <c r="C16" s="39"/>
      <c r="D16" s="42"/>
      <c r="E16" s="30"/>
      <c r="F16" s="9"/>
      <c r="G16" s="22"/>
      <c r="H16" s="22"/>
      <c r="I16" s="22"/>
      <c r="J16" s="22"/>
      <c r="K16" s="11"/>
      <c r="L16" s="12"/>
      <c r="M16" s="22"/>
      <c r="N16" s="22"/>
      <c r="O16" s="22"/>
      <c r="P16" s="22"/>
      <c r="Q16" s="22"/>
      <c r="R16" s="13"/>
      <c r="S16" s="14"/>
      <c r="T16" s="33"/>
      <c r="U16" s="33"/>
      <c r="V16" s="58"/>
      <c r="W16" s="16"/>
      <c r="X16" s="37"/>
      <c r="Y16" s="138"/>
    </row>
    <row r="17" spans="1:25" ht="39.75" customHeight="1" x14ac:dyDescent="0.25">
      <c r="A17" s="31"/>
      <c r="B17" s="22"/>
      <c r="C17" s="40"/>
      <c r="D17" s="43"/>
      <c r="E17" s="23"/>
      <c r="F17" s="9"/>
      <c r="G17" s="22"/>
      <c r="H17" s="22"/>
      <c r="I17" s="22"/>
      <c r="J17" s="22"/>
      <c r="K17" s="11"/>
      <c r="L17" s="12"/>
      <c r="M17" s="22"/>
      <c r="N17" s="22"/>
      <c r="O17" s="22"/>
      <c r="P17" s="22"/>
      <c r="Q17" s="22"/>
      <c r="R17" s="156"/>
      <c r="S17" s="14"/>
      <c r="T17" s="33"/>
      <c r="U17" s="33"/>
      <c r="V17" s="58"/>
      <c r="W17" s="16"/>
      <c r="X17" s="37"/>
      <c r="Y17" s="138"/>
    </row>
    <row r="18" spans="1:25" ht="39.75" customHeight="1" x14ac:dyDescent="0.25">
      <c r="A18" s="31"/>
      <c r="B18" s="5"/>
      <c r="C18" s="6"/>
      <c r="D18" s="20"/>
      <c r="E18" s="23"/>
      <c r="F18" s="9"/>
      <c r="G18" s="22"/>
      <c r="H18" s="22"/>
      <c r="I18" s="22"/>
      <c r="J18" s="22"/>
      <c r="K18" s="11"/>
      <c r="L18" s="12"/>
      <c r="M18" s="22"/>
      <c r="N18" s="22"/>
      <c r="O18" s="22"/>
      <c r="P18" s="22"/>
      <c r="Q18" s="22"/>
      <c r="R18" s="13"/>
      <c r="S18" s="14"/>
      <c r="T18" s="33"/>
      <c r="U18" s="33"/>
      <c r="V18" s="58"/>
      <c r="W18" s="16"/>
      <c r="X18" s="37"/>
      <c r="Y18" s="138"/>
    </row>
    <row r="19" spans="1:25" ht="39.75" customHeight="1" x14ac:dyDescent="0.25">
      <c r="A19" s="31"/>
      <c r="B19" s="5"/>
      <c r="C19" s="6"/>
      <c r="D19" s="20"/>
      <c r="E19" s="23"/>
      <c r="F19" s="9"/>
      <c r="G19" s="22"/>
      <c r="H19" s="22"/>
      <c r="I19" s="22"/>
      <c r="J19" s="22"/>
      <c r="K19" s="11"/>
      <c r="L19" s="12"/>
      <c r="M19" s="22"/>
      <c r="N19" s="22"/>
      <c r="O19" s="22"/>
      <c r="P19" s="22"/>
      <c r="Q19" s="22"/>
      <c r="R19" s="13"/>
      <c r="S19" s="14"/>
      <c r="T19" s="33"/>
      <c r="U19" s="33"/>
      <c r="V19" s="58"/>
      <c r="W19" s="16"/>
      <c r="X19" s="37"/>
      <c r="Y19" s="138"/>
    </row>
    <row r="20" spans="1:25" ht="39.75" customHeight="1" x14ac:dyDescent="0.25">
      <c r="A20" s="31"/>
      <c r="B20" s="35"/>
      <c r="C20" s="39"/>
      <c r="D20" s="43"/>
      <c r="E20" s="23"/>
      <c r="F20" s="9"/>
      <c r="G20" s="22"/>
      <c r="H20" s="22"/>
      <c r="I20" s="22"/>
      <c r="J20" s="22"/>
      <c r="K20" s="11"/>
      <c r="L20" s="12"/>
      <c r="M20" s="22"/>
      <c r="N20" s="22"/>
      <c r="O20" s="22"/>
      <c r="P20" s="22"/>
      <c r="Q20" s="22"/>
      <c r="R20" s="13"/>
      <c r="S20" s="14"/>
      <c r="T20" s="33"/>
      <c r="U20" s="33"/>
      <c r="V20" s="58"/>
      <c r="W20" s="16"/>
      <c r="X20" s="37"/>
      <c r="Y20" s="138"/>
    </row>
    <row r="21" spans="1:25" ht="39.75" customHeight="1" x14ac:dyDescent="0.25">
      <c r="A21" s="31"/>
      <c r="B21" s="22"/>
      <c r="C21" s="39"/>
      <c r="D21" s="42"/>
      <c r="E21" s="23"/>
      <c r="F21" s="9"/>
      <c r="G21" s="22"/>
      <c r="H21" s="22"/>
      <c r="I21" s="22"/>
      <c r="J21" s="22"/>
      <c r="K21" s="11"/>
      <c r="L21" s="12"/>
      <c r="M21" s="22"/>
      <c r="N21" s="22"/>
      <c r="O21" s="22"/>
      <c r="P21" s="22"/>
      <c r="Q21" s="22"/>
      <c r="R21" s="13"/>
      <c r="S21" s="14"/>
      <c r="T21" s="33"/>
      <c r="U21" s="33"/>
      <c r="V21" s="58"/>
      <c r="W21" s="16"/>
      <c r="X21" s="37"/>
      <c r="Y21" s="138"/>
    </row>
    <row r="22" spans="1:25" ht="39.75" customHeight="1" x14ac:dyDescent="0.25">
      <c r="A22" s="31"/>
      <c r="B22" s="35"/>
      <c r="C22" s="6"/>
      <c r="D22" s="20"/>
      <c r="E22" s="23"/>
      <c r="F22" s="9"/>
      <c r="G22" s="22"/>
      <c r="H22" s="22"/>
      <c r="I22" s="22"/>
      <c r="J22" s="22"/>
      <c r="K22" s="11"/>
      <c r="L22" s="12"/>
      <c r="M22" s="22"/>
      <c r="N22" s="22"/>
      <c r="O22" s="22"/>
      <c r="P22" s="22"/>
      <c r="Q22" s="22"/>
      <c r="R22" s="13"/>
      <c r="S22" s="14"/>
      <c r="T22" s="33"/>
      <c r="U22" s="33"/>
      <c r="V22" s="58"/>
      <c r="W22" s="16"/>
      <c r="X22" s="37"/>
      <c r="Y22" s="138"/>
    </row>
    <row r="23" spans="1:25" ht="39.75" customHeight="1" x14ac:dyDescent="0.25">
      <c r="A23" s="31"/>
      <c r="B23" s="10"/>
      <c r="C23" s="40"/>
      <c r="D23" s="43"/>
      <c r="E23" s="23"/>
      <c r="F23" s="9"/>
      <c r="G23" s="22"/>
      <c r="H23" s="22"/>
      <c r="I23" s="22"/>
      <c r="J23" s="22"/>
      <c r="K23" s="11"/>
      <c r="L23" s="12"/>
      <c r="M23" s="22"/>
      <c r="N23" s="22"/>
      <c r="O23" s="22"/>
      <c r="P23" s="22"/>
      <c r="Q23" s="22"/>
      <c r="R23" s="13"/>
      <c r="S23" s="14"/>
      <c r="T23" s="33"/>
      <c r="U23" s="33"/>
      <c r="V23" s="58"/>
      <c r="W23" s="16"/>
      <c r="X23" s="37"/>
      <c r="Y23" s="138"/>
    </row>
    <row r="24" spans="1:25" ht="39.75" customHeight="1" x14ac:dyDescent="0.25">
      <c r="A24" s="31"/>
      <c r="B24" s="10"/>
      <c r="C24" s="39"/>
      <c r="D24" s="7"/>
      <c r="E24" s="23"/>
      <c r="F24" s="9"/>
      <c r="G24" s="22"/>
      <c r="H24" s="22"/>
      <c r="I24" s="22"/>
      <c r="J24" s="22"/>
      <c r="K24" s="11"/>
      <c r="L24" s="12"/>
      <c r="M24" s="22"/>
      <c r="N24" s="22"/>
      <c r="O24" s="22"/>
      <c r="P24" s="22"/>
      <c r="Q24" s="22"/>
      <c r="R24" s="13"/>
      <c r="S24" s="14"/>
      <c r="T24" s="33"/>
      <c r="U24" s="33"/>
      <c r="V24" s="58"/>
      <c r="W24" s="16"/>
      <c r="X24" s="37"/>
      <c r="Y24" s="138"/>
    </row>
    <row r="25" spans="1:25" ht="39.75" customHeight="1" x14ac:dyDescent="0.25">
      <c r="A25" s="31"/>
      <c r="B25" s="35"/>
      <c r="C25" s="6"/>
      <c r="D25" s="20"/>
      <c r="E25" s="23"/>
      <c r="F25" s="9"/>
      <c r="G25" s="22"/>
      <c r="H25" s="22"/>
      <c r="I25" s="22"/>
      <c r="J25" s="22"/>
      <c r="K25" s="11"/>
      <c r="L25" s="12"/>
      <c r="M25" s="22"/>
      <c r="N25" s="22"/>
      <c r="O25" s="22"/>
      <c r="P25" s="22"/>
      <c r="Q25" s="22"/>
      <c r="R25" s="13"/>
      <c r="S25" s="14"/>
      <c r="T25" s="33"/>
      <c r="U25" s="33"/>
      <c r="V25" s="58"/>
      <c r="W25" s="16"/>
      <c r="X25" s="37"/>
      <c r="Y25" s="138"/>
    </row>
    <row r="26" spans="1:25" ht="39.75" customHeight="1" x14ac:dyDescent="0.25">
      <c r="A26" s="31"/>
      <c r="B26" s="5"/>
      <c r="C26" s="39"/>
      <c r="D26" s="42"/>
      <c r="E26" s="23"/>
      <c r="F26" s="9"/>
      <c r="G26" s="22"/>
      <c r="H26" s="22"/>
      <c r="I26" s="22"/>
      <c r="J26" s="22"/>
      <c r="K26" s="11"/>
      <c r="L26" s="12"/>
      <c r="M26" s="22"/>
      <c r="N26" s="22"/>
      <c r="O26" s="22"/>
      <c r="P26" s="22"/>
      <c r="Q26" s="22"/>
      <c r="R26" s="13"/>
      <c r="S26" s="14"/>
      <c r="T26" s="33"/>
      <c r="U26" s="33"/>
      <c r="V26" s="58"/>
      <c r="W26" s="16"/>
      <c r="X26" s="37"/>
      <c r="Y26" s="138"/>
    </row>
    <row r="27" spans="1:25" ht="39.75" customHeight="1" x14ac:dyDescent="0.25">
      <c r="A27" s="31"/>
      <c r="B27" s="276"/>
      <c r="C27" s="141"/>
      <c r="D27" s="7"/>
      <c r="E27" s="23"/>
      <c r="F27" s="9"/>
      <c r="G27" s="22"/>
      <c r="H27" s="22"/>
      <c r="I27" s="22"/>
      <c r="J27" s="22"/>
      <c r="K27" s="11"/>
      <c r="L27" s="12"/>
      <c r="M27" s="22"/>
      <c r="N27" s="22"/>
      <c r="O27" s="22"/>
      <c r="P27" s="22"/>
      <c r="Q27" s="22"/>
      <c r="R27" s="13"/>
      <c r="S27" s="14"/>
      <c r="T27" s="33"/>
      <c r="U27" s="33"/>
      <c r="V27" s="58"/>
      <c r="W27" s="16"/>
      <c r="X27" s="37"/>
      <c r="Y27" s="138"/>
    </row>
    <row r="28" spans="1:25" ht="39.75" customHeight="1" x14ac:dyDescent="0.25">
      <c r="A28" s="31"/>
      <c r="B28" s="29"/>
      <c r="C28" s="39"/>
      <c r="D28" s="7"/>
      <c r="E28" s="23"/>
      <c r="F28" s="9"/>
      <c r="G28" s="22"/>
      <c r="H28" s="22"/>
      <c r="I28" s="22"/>
      <c r="J28" s="22"/>
      <c r="K28" s="11"/>
      <c r="L28" s="12"/>
      <c r="M28" s="22"/>
      <c r="N28" s="22"/>
      <c r="O28" s="22"/>
      <c r="P28" s="22"/>
      <c r="Q28" s="22"/>
      <c r="R28" s="13"/>
      <c r="S28" s="14"/>
      <c r="T28" s="33"/>
      <c r="U28" s="33"/>
      <c r="V28" s="58"/>
      <c r="W28" s="16"/>
      <c r="X28" s="37"/>
      <c r="Y28" s="138"/>
    </row>
    <row r="29" spans="1:25" ht="39.75" customHeight="1" x14ac:dyDescent="0.25">
      <c r="A29" s="31"/>
      <c r="B29" s="5"/>
      <c r="C29" s="39"/>
      <c r="D29" s="43"/>
      <c r="E29" s="23"/>
      <c r="F29" s="9"/>
      <c r="G29" s="22"/>
      <c r="H29" s="22"/>
      <c r="I29" s="22"/>
      <c r="J29" s="22"/>
      <c r="K29" s="11"/>
      <c r="L29" s="12"/>
      <c r="M29" s="22"/>
      <c r="N29" s="22"/>
      <c r="O29" s="22"/>
      <c r="P29" s="22"/>
      <c r="Q29" s="22"/>
      <c r="R29" s="13"/>
      <c r="S29" s="14"/>
      <c r="T29" s="33"/>
      <c r="U29" s="33"/>
      <c r="V29" s="58"/>
      <c r="W29" s="16"/>
      <c r="X29" s="37"/>
      <c r="Y29" s="138"/>
    </row>
    <row r="30" spans="1:25" ht="39.75" customHeight="1" x14ac:dyDescent="0.25">
      <c r="A30" s="31"/>
      <c r="B30" s="78"/>
      <c r="C30" s="40"/>
      <c r="D30" s="65"/>
      <c r="E30" s="23"/>
      <c r="F30" s="9"/>
      <c r="G30" s="22"/>
      <c r="H30" s="22"/>
      <c r="I30" s="22"/>
      <c r="J30" s="22"/>
      <c r="K30" s="11"/>
      <c r="L30" s="12"/>
      <c r="M30" s="22"/>
      <c r="N30" s="22"/>
      <c r="O30" s="22"/>
      <c r="P30" s="22"/>
      <c r="Q30" s="22"/>
      <c r="R30" s="13"/>
      <c r="S30" s="14"/>
      <c r="T30" s="33"/>
      <c r="U30" s="33"/>
      <c r="V30" s="58"/>
      <c r="W30" s="16"/>
      <c r="X30" s="37"/>
      <c r="Y30" s="138"/>
    </row>
    <row r="31" spans="1:25" ht="39.75" customHeight="1" x14ac:dyDescent="0.25">
      <c r="A31" s="31"/>
      <c r="B31" s="5"/>
      <c r="C31" s="6"/>
      <c r="D31" s="20"/>
      <c r="E31" s="23"/>
      <c r="F31" s="9"/>
      <c r="G31" s="22"/>
      <c r="H31" s="22"/>
      <c r="I31" s="22"/>
      <c r="J31" s="22"/>
      <c r="K31" s="11"/>
      <c r="L31" s="12"/>
      <c r="M31" s="22"/>
      <c r="N31" s="22"/>
      <c r="O31" s="22"/>
      <c r="P31" s="22"/>
      <c r="Q31" s="22"/>
      <c r="R31" s="13"/>
      <c r="S31" s="14"/>
      <c r="T31" s="33"/>
      <c r="U31" s="33"/>
      <c r="V31" s="58"/>
      <c r="W31" s="16"/>
      <c r="X31" s="37"/>
      <c r="Y31" s="138"/>
    </row>
    <row r="32" spans="1:25" ht="39.75" customHeight="1" x14ac:dyDescent="0.25">
      <c r="A32" s="31"/>
      <c r="B32" s="35"/>
      <c r="C32" s="6"/>
      <c r="D32" s="20"/>
      <c r="E32" s="23"/>
      <c r="F32" s="9"/>
      <c r="G32" s="22"/>
      <c r="H32" s="22"/>
      <c r="I32" s="22"/>
      <c r="J32" s="22"/>
      <c r="K32" s="11"/>
      <c r="L32" s="12"/>
      <c r="M32" s="22"/>
      <c r="N32" s="22"/>
      <c r="O32" s="22"/>
      <c r="P32" s="22"/>
      <c r="Q32" s="22"/>
      <c r="R32" s="13"/>
      <c r="S32" s="14"/>
      <c r="T32" s="33"/>
      <c r="U32" s="33"/>
      <c r="V32" s="58"/>
      <c r="W32" s="16"/>
      <c r="X32" s="37"/>
      <c r="Y32" s="138"/>
    </row>
    <row r="33" spans="1:25" ht="39.75" customHeight="1" x14ac:dyDescent="0.25">
      <c r="A33" s="31"/>
      <c r="B33" s="5"/>
      <c r="C33" s="39"/>
      <c r="D33" s="43"/>
      <c r="E33" s="23"/>
      <c r="F33" s="9"/>
      <c r="G33" s="22"/>
      <c r="H33" s="22"/>
      <c r="I33" s="22"/>
      <c r="J33" s="22"/>
      <c r="K33" s="11"/>
      <c r="L33" s="12"/>
      <c r="M33" s="22"/>
      <c r="N33" s="22"/>
      <c r="O33" s="22"/>
      <c r="P33" s="22"/>
      <c r="Q33" s="22"/>
      <c r="R33" s="13"/>
      <c r="S33" s="14"/>
      <c r="T33" s="33"/>
      <c r="U33" s="33"/>
      <c r="V33" s="58"/>
      <c r="W33" s="16"/>
      <c r="X33" s="37"/>
      <c r="Y33" s="138"/>
    </row>
    <row r="34" spans="1:25" ht="39.75" customHeight="1" x14ac:dyDescent="0.25">
      <c r="A34" s="31"/>
      <c r="B34" s="10"/>
      <c r="C34" s="39"/>
      <c r="D34" s="43"/>
      <c r="E34" s="23"/>
      <c r="F34" s="9"/>
      <c r="G34" s="22"/>
      <c r="H34" s="22"/>
      <c r="I34" s="22"/>
      <c r="J34" s="22"/>
      <c r="K34" s="11"/>
      <c r="L34" s="12"/>
      <c r="M34" s="22"/>
      <c r="N34" s="22"/>
      <c r="O34" s="22"/>
      <c r="P34" s="22"/>
      <c r="Q34" s="22"/>
      <c r="R34" s="13"/>
      <c r="S34" s="14"/>
      <c r="T34" s="33"/>
      <c r="U34" s="33"/>
      <c r="V34" s="58"/>
      <c r="W34" s="16"/>
      <c r="X34" s="37"/>
      <c r="Y34" s="138"/>
    </row>
    <row r="35" spans="1:25" ht="39.75" customHeight="1" x14ac:dyDescent="0.25">
      <c r="A35" s="31"/>
      <c r="B35" s="5"/>
      <c r="C35" s="6"/>
      <c r="D35" s="20"/>
      <c r="E35" s="23"/>
      <c r="F35" s="9"/>
      <c r="G35" s="22"/>
      <c r="H35" s="22"/>
      <c r="I35" s="22"/>
      <c r="J35" s="22"/>
      <c r="K35" s="11"/>
      <c r="L35" s="12"/>
      <c r="M35" s="22"/>
      <c r="N35" s="22"/>
      <c r="O35" s="22"/>
      <c r="P35" s="22"/>
      <c r="Q35" s="22"/>
      <c r="R35" s="155"/>
      <c r="S35" s="14"/>
      <c r="T35" s="33"/>
      <c r="U35" s="33"/>
      <c r="V35" s="58"/>
      <c r="W35" s="16"/>
      <c r="X35" s="37"/>
      <c r="Y35" s="138"/>
    </row>
    <row r="36" spans="1:25" ht="39.75" customHeight="1" x14ac:dyDescent="0.25">
      <c r="A36" s="31"/>
      <c r="B36" s="5"/>
      <c r="C36" s="6"/>
      <c r="D36" s="20"/>
      <c r="E36" s="23"/>
      <c r="F36" s="9"/>
      <c r="G36" s="22"/>
      <c r="H36" s="22"/>
      <c r="I36" s="22"/>
      <c r="J36" s="22"/>
      <c r="K36" s="11"/>
      <c r="L36" s="12"/>
      <c r="M36" s="22"/>
      <c r="N36" s="22"/>
      <c r="O36" s="22"/>
      <c r="P36" s="22"/>
      <c r="Q36" s="22"/>
      <c r="R36" s="13"/>
      <c r="S36" s="14"/>
      <c r="T36" s="33"/>
      <c r="U36" s="33"/>
      <c r="V36" s="58"/>
      <c r="W36" s="16"/>
      <c r="X36" s="37"/>
      <c r="Y36" s="138"/>
    </row>
    <row r="37" spans="1:25" ht="39.75" customHeight="1" x14ac:dyDescent="0.25">
      <c r="A37" s="31"/>
      <c r="B37" s="5"/>
      <c r="C37" s="6"/>
      <c r="D37" s="20"/>
      <c r="E37" s="23"/>
      <c r="F37" s="9"/>
      <c r="G37" s="22"/>
      <c r="H37" s="22"/>
      <c r="I37" s="22"/>
      <c r="J37" s="22"/>
      <c r="K37" s="11"/>
      <c r="L37" s="12"/>
      <c r="M37" s="22"/>
      <c r="N37" s="22"/>
      <c r="O37" s="22"/>
      <c r="P37" s="22"/>
      <c r="Q37" s="22"/>
      <c r="R37" s="13"/>
      <c r="S37" s="14"/>
      <c r="T37" s="33"/>
      <c r="U37" s="33"/>
      <c r="V37" s="58"/>
      <c r="W37" s="16"/>
      <c r="X37" s="37"/>
      <c r="Y37" s="138"/>
    </row>
  </sheetData>
  <sortState ref="A13:Y42">
    <sortCondition descending="1" ref="Y13:Y42"/>
  </sortState>
  <mergeCells count="29">
    <mergeCell ref="X1:Y1"/>
    <mergeCell ref="A7:D7"/>
    <mergeCell ref="E7:X7"/>
    <mergeCell ref="Y7:Y11"/>
    <mergeCell ref="A8:D8"/>
    <mergeCell ref="E8:F8"/>
    <mergeCell ref="G8:L8"/>
    <mergeCell ref="M8:S8"/>
    <mergeCell ref="T8:X8"/>
    <mergeCell ref="A9:D9"/>
    <mergeCell ref="E9:F9"/>
    <mergeCell ref="G9:L9"/>
    <mergeCell ref="M9:S9"/>
    <mergeCell ref="A10:D10"/>
    <mergeCell ref="E10:E11"/>
    <mergeCell ref="F10:F11"/>
    <mergeCell ref="A2:Q2"/>
    <mergeCell ref="R10:R11"/>
    <mergeCell ref="X10:X11"/>
    <mergeCell ref="S10:S11"/>
    <mergeCell ref="T10:T11"/>
    <mergeCell ref="U10:U11"/>
    <mergeCell ref="V10:V11"/>
    <mergeCell ref="W10:W11"/>
    <mergeCell ref="G10:J10"/>
    <mergeCell ref="K10:K11"/>
    <mergeCell ref="L10:L11"/>
    <mergeCell ref="M10:P10"/>
    <mergeCell ref="Q10:Q11"/>
  </mergeCells>
  <printOptions horizontalCentered="1"/>
  <pageMargins left="0.43307086614173229" right="0.47244094488188981" top="0.47244094488188981" bottom="0.55118110236220474" header="0.31496062992125984" footer="0.31496062992125984"/>
  <pageSetup paperSize="9" scale="48" orientation="landscape" r:id="rId1"/>
  <headerFooter>
    <oddHeader>&amp;RLAMPIRAN 6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view="pageBreakPreview" topLeftCell="A6" zoomScale="60" zoomScaleNormal="60" workbookViewId="0">
      <selection activeCell="M27" sqref="M27"/>
    </sheetView>
  </sheetViews>
  <sheetFormatPr defaultRowHeight="18" x14ac:dyDescent="0.25"/>
  <cols>
    <col min="1" max="1" width="9.42578125" style="188" bestFit="1" customWidth="1"/>
    <col min="2" max="2" width="9.140625" style="188"/>
    <col min="3" max="3" width="33.7109375" style="188" customWidth="1"/>
    <col min="4" max="4" width="9.140625" style="188"/>
    <col min="5" max="11" width="9.42578125" style="189" bestFit="1" customWidth="1"/>
    <col min="12" max="12" width="11.140625" style="189" bestFit="1" customWidth="1"/>
    <col min="13" max="16" width="9.42578125" style="189" bestFit="1" customWidth="1"/>
    <col min="17" max="17" width="16" style="189" customWidth="1"/>
    <col min="18" max="18" width="9.42578125" style="189" bestFit="1" customWidth="1"/>
    <col min="19" max="19" width="11.140625" style="189" bestFit="1" customWidth="1"/>
    <col min="20" max="20" width="9.42578125" style="189" bestFit="1" customWidth="1"/>
    <col min="21" max="22" width="9.140625" style="189"/>
    <col min="23" max="23" width="9.42578125" style="189" bestFit="1" customWidth="1"/>
    <col min="24" max="24" width="11.140625" style="189" bestFit="1" customWidth="1"/>
    <col min="25" max="25" width="18.5703125" style="189" customWidth="1"/>
    <col min="26" max="16384" width="9.140625" style="188"/>
  </cols>
  <sheetData>
    <row r="1" spans="1:26" x14ac:dyDescent="0.25">
      <c r="X1" s="759" t="s">
        <v>87</v>
      </c>
      <c r="Y1" s="759"/>
    </row>
    <row r="2" spans="1:26" s="93" customFormat="1" ht="20.25" customHeight="1" x14ac:dyDescent="0.25">
      <c r="A2" s="648" t="s">
        <v>147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96"/>
      <c r="S2" s="96"/>
      <c r="T2" s="96"/>
      <c r="U2" s="95"/>
      <c r="V2" s="95"/>
      <c r="W2" s="96"/>
      <c r="X2" s="96"/>
      <c r="Y2" s="183"/>
    </row>
    <row r="3" spans="1:26" s="93" customFormat="1" ht="20.25" x14ac:dyDescent="0.25">
      <c r="A3" s="109" t="s">
        <v>148</v>
      </c>
      <c r="B3" s="128"/>
      <c r="C3" s="11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96"/>
      <c r="S3" s="96"/>
      <c r="T3" s="96"/>
      <c r="U3" s="95"/>
      <c r="V3" s="95"/>
      <c r="W3" s="96"/>
      <c r="X3" s="96"/>
      <c r="Y3" s="183"/>
    </row>
    <row r="5" spans="1:26" ht="20.25" x14ac:dyDescent="0.3">
      <c r="A5" s="498" t="s">
        <v>165</v>
      </c>
      <c r="B5" s="497"/>
      <c r="C5" s="497"/>
      <c r="D5" s="497"/>
    </row>
    <row r="6" spans="1:26" ht="18.75" thickBot="1" x14ac:dyDescent="0.3"/>
    <row r="7" spans="1:26" ht="15.75" customHeight="1" x14ac:dyDescent="0.25">
      <c r="A7" s="615" t="s">
        <v>1</v>
      </c>
      <c r="B7" s="613"/>
      <c r="C7" s="613"/>
      <c r="D7" s="616"/>
      <c r="E7" s="612" t="s">
        <v>2</v>
      </c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4"/>
      <c r="Y7" s="756" t="s">
        <v>29</v>
      </c>
    </row>
    <row r="8" spans="1:26" x14ac:dyDescent="0.25">
      <c r="A8" s="626" t="s">
        <v>3</v>
      </c>
      <c r="B8" s="627"/>
      <c r="C8" s="627"/>
      <c r="D8" s="628"/>
      <c r="E8" s="746" t="s">
        <v>42</v>
      </c>
      <c r="F8" s="747"/>
      <c r="G8" s="619" t="s">
        <v>5</v>
      </c>
      <c r="H8" s="620"/>
      <c r="I8" s="620"/>
      <c r="J8" s="620"/>
      <c r="K8" s="620"/>
      <c r="L8" s="621"/>
      <c r="M8" s="643" t="s">
        <v>6</v>
      </c>
      <c r="N8" s="644"/>
      <c r="O8" s="644"/>
      <c r="P8" s="644"/>
      <c r="Q8" s="644"/>
      <c r="R8" s="644"/>
      <c r="S8" s="645"/>
      <c r="T8" s="650" t="s">
        <v>7</v>
      </c>
      <c r="U8" s="651"/>
      <c r="V8" s="651"/>
      <c r="W8" s="651"/>
      <c r="X8" s="652"/>
      <c r="Y8" s="757"/>
    </row>
    <row r="9" spans="1:26" x14ac:dyDescent="0.25">
      <c r="A9" s="626" t="s">
        <v>8</v>
      </c>
      <c r="B9" s="627"/>
      <c r="C9" s="627"/>
      <c r="D9" s="628"/>
      <c r="E9" s="746">
        <v>70</v>
      </c>
      <c r="F9" s="746"/>
      <c r="G9" s="619">
        <v>10</v>
      </c>
      <c r="H9" s="620"/>
      <c r="I9" s="620"/>
      <c r="J9" s="620"/>
      <c r="K9" s="620"/>
      <c r="L9" s="621"/>
      <c r="M9" s="655">
        <v>10</v>
      </c>
      <c r="N9" s="656"/>
      <c r="O9" s="656"/>
      <c r="P9" s="656"/>
      <c r="Q9" s="656"/>
      <c r="R9" s="656"/>
      <c r="S9" s="657"/>
      <c r="T9" s="1">
        <v>10</v>
      </c>
      <c r="U9" s="2"/>
      <c r="V9" s="3"/>
      <c r="W9" s="283"/>
      <c r="X9" s="284"/>
      <c r="Y9" s="757"/>
    </row>
    <row r="10" spans="1:26" ht="15.75" customHeight="1" x14ac:dyDescent="0.25">
      <c r="A10" s="626" t="s">
        <v>9</v>
      </c>
      <c r="B10" s="627"/>
      <c r="C10" s="627"/>
      <c r="D10" s="628"/>
      <c r="E10" s="748" t="s">
        <v>10</v>
      </c>
      <c r="F10" s="740" t="s">
        <v>11</v>
      </c>
      <c r="G10" s="619" t="s">
        <v>12</v>
      </c>
      <c r="H10" s="620"/>
      <c r="I10" s="620"/>
      <c r="J10" s="621"/>
      <c r="K10" s="617" t="s">
        <v>13</v>
      </c>
      <c r="L10" s="617" t="s">
        <v>48</v>
      </c>
      <c r="M10" s="739" t="s">
        <v>14</v>
      </c>
      <c r="N10" s="739"/>
      <c r="O10" s="739"/>
      <c r="P10" s="739"/>
      <c r="Q10" s="641" t="s">
        <v>36</v>
      </c>
      <c r="R10" s="646" t="s">
        <v>13</v>
      </c>
      <c r="S10" s="629" t="s">
        <v>48</v>
      </c>
      <c r="T10" s="631" t="s">
        <v>15</v>
      </c>
      <c r="U10" s="633" t="s">
        <v>16</v>
      </c>
      <c r="V10" s="635" t="s">
        <v>17</v>
      </c>
      <c r="W10" s="637" t="s">
        <v>13</v>
      </c>
      <c r="X10" s="639" t="s">
        <v>48</v>
      </c>
      <c r="Y10" s="757"/>
    </row>
    <row r="11" spans="1:26" ht="295.5" x14ac:dyDescent="0.25">
      <c r="A11" s="45" t="s">
        <v>18</v>
      </c>
      <c r="B11" s="46" t="s">
        <v>30</v>
      </c>
      <c r="C11" s="47" t="s">
        <v>19</v>
      </c>
      <c r="D11" s="48" t="s">
        <v>20</v>
      </c>
      <c r="E11" s="748"/>
      <c r="F11" s="741"/>
      <c r="G11" s="49" t="s">
        <v>21</v>
      </c>
      <c r="H11" s="49" t="s">
        <v>43</v>
      </c>
      <c r="I11" s="49" t="s">
        <v>23</v>
      </c>
      <c r="J11" s="49" t="s">
        <v>24</v>
      </c>
      <c r="K11" s="618"/>
      <c r="L11" s="618"/>
      <c r="M11" s="50" t="s">
        <v>21</v>
      </c>
      <c r="N11" s="50" t="s">
        <v>25</v>
      </c>
      <c r="O11" s="50" t="s">
        <v>23</v>
      </c>
      <c r="P11" s="50" t="s">
        <v>24</v>
      </c>
      <c r="Q11" s="642"/>
      <c r="R11" s="647"/>
      <c r="S11" s="630"/>
      <c r="T11" s="632"/>
      <c r="U11" s="634"/>
      <c r="V11" s="636"/>
      <c r="W11" s="638"/>
      <c r="X11" s="640"/>
      <c r="Y11" s="758"/>
    </row>
    <row r="12" spans="1:26" ht="30" customHeight="1" x14ac:dyDescent="0.25">
      <c r="A12" s="356"/>
      <c r="B12" s="406"/>
      <c r="C12" s="407"/>
      <c r="D12" s="359"/>
      <c r="E12" s="279"/>
      <c r="F12" s="409" t="s">
        <v>31</v>
      </c>
      <c r="G12" s="410"/>
      <c r="H12" s="410"/>
      <c r="I12" s="410"/>
      <c r="J12" s="410"/>
      <c r="K12" s="336"/>
      <c r="L12" s="336" t="s">
        <v>32</v>
      </c>
      <c r="M12" s="280"/>
      <c r="N12" s="280"/>
      <c r="O12" s="280"/>
      <c r="P12" s="280"/>
      <c r="Q12" s="337"/>
      <c r="R12" s="337"/>
      <c r="S12" s="363" t="s">
        <v>33</v>
      </c>
      <c r="T12" s="338"/>
      <c r="U12" s="339"/>
      <c r="V12" s="340"/>
      <c r="W12" s="411"/>
      <c r="X12" s="364" t="s">
        <v>34</v>
      </c>
      <c r="Y12" s="290" t="s">
        <v>35</v>
      </c>
      <c r="Z12" s="499"/>
    </row>
    <row r="13" spans="1:26" s="25" customFormat="1" ht="38.25" customHeight="1" x14ac:dyDescent="0.25">
      <c r="A13" s="457"/>
      <c r="B13" s="312"/>
      <c r="C13" s="487"/>
      <c r="D13" s="313"/>
      <c r="E13" s="315"/>
      <c r="F13" s="316"/>
      <c r="G13" s="317"/>
      <c r="H13" s="317"/>
      <c r="I13" s="317"/>
      <c r="J13" s="317"/>
      <c r="K13" s="318"/>
      <c r="L13" s="319"/>
      <c r="M13" s="317"/>
      <c r="N13" s="317"/>
      <c r="O13" s="317"/>
      <c r="P13" s="317"/>
      <c r="Q13" s="317"/>
      <c r="R13" s="320"/>
      <c r="S13" s="321"/>
      <c r="T13" s="322"/>
      <c r="U13" s="434"/>
      <c r="V13" s="434"/>
      <c r="W13" s="488"/>
      <c r="X13" s="323"/>
      <c r="Y13" s="458"/>
    </row>
    <row r="14" spans="1:26" s="25" customFormat="1" ht="54" customHeight="1" thickBot="1" x14ac:dyDescent="0.3">
      <c r="A14" s="459"/>
      <c r="B14" s="493"/>
      <c r="C14" s="494"/>
      <c r="D14" s="495"/>
      <c r="E14" s="460"/>
      <c r="F14" s="461"/>
      <c r="G14" s="462"/>
      <c r="H14" s="462"/>
      <c r="I14" s="462"/>
      <c r="J14" s="462"/>
      <c r="K14" s="481"/>
      <c r="L14" s="464"/>
      <c r="M14" s="462"/>
      <c r="N14" s="462"/>
      <c r="O14" s="462"/>
      <c r="P14" s="462"/>
      <c r="Q14" s="462"/>
      <c r="R14" s="482"/>
      <c r="S14" s="466"/>
      <c r="T14" s="496"/>
      <c r="U14" s="467"/>
      <c r="V14" s="467"/>
      <c r="W14" s="470"/>
      <c r="X14" s="483"/>
      <c r="Y14" s="472"/>
    </row>
    <row r="15" spans="1:26" s="25" customFormat="1" ht="38.25" customHeight="1" x14ac:dyDescent="0.25">
      <c r="A15" s="440"/>
      <c r="B15" s="490"/>
      <c r="C15" s="491"/>
      <c r="D15" s="476"/>
      <c r="E15" s="367"/>
      <c r="F15" s="368"/>
      <c r="G15" s="369"/>
      <c r="H15" s="369"/>
      <c r="I15" s="369"/>
      <c r="J15" s="369"/>
      <c r="K15" s="370"/>
      <c r="L15" s="371"/>
      <c r="M15" s="369"/>
      <c r="N15" s="369"/>
      <c r="O15" s="369"/>
      <c r="P15" s="369"/>
      <c r="Q15" s="369"/>
      <c r="R15" s="53"/>
      <c r="S15" s="372"/>
      <c r="T15" s="373"/>
      <c r="U15" s="445"/>
      <c r="V15" s="445"/>
      <c r="W15" s="447"/>
      <c r="X15" s="376"/>
      <c r="Y15" s="478"/>
    </row>
    <row r="16" spans="1:26" s="25" customFormat="1" ht="35.25" customHeight="1" x14ac:dyDescent="0.25">
      <c r="A16" s="31"/>
      <c r="B16" s="35"/>
      <c r="C16" s="39"/>
      <c r="D16" s="43"/>
      <c r="E16" s="23"/>
      <c r="F16" s="9"/>
      <c r="G16" s="22"/>
      <c r="H16" s="22"/>
      <c r="I16" s="22"/>
      <c r="J16" s="22"/>
      <c r="K16" s="11"/>
      <c r="L16" s="12"/>
      <c r="M16" s="22"/>
      <c r="N16" s="22"/>
      <c r="O16" s="22"/>
      <c r="P16" s="22"/>
      <c r="Q16" s="22"/>
      <c r="R16" s="288"/>
      <c r="S16" s="14"/>
      <c r="T16" s="15"/>
      <c r="U16" s="33"/>
      <c r="V16" s="33"/>
      <c r="W16" s="16"/>
      <c r="X16" s="17"/>
      <c r="Y16" s="138"/>
    </row>
    <row r="17" spans="1:25" s="25" customFormat="1" ht="28.5" customHeight="1" x14ac:dyDescent="0.25">
      <c r="A17" s="31"/>
      <c r="B17" s="5"/>
      <c r="C17" s="38"/>
      <c r="D17" s="42"/>
      <c r="E17" s="30"/>
      <c r="F17" s="9"/>
      <c r="G17" s="22"/>
      <c r="H17" s="22"/>
      <c r="I17" s="22"/>
      <c r="J17" s="22"/>
      <c r="K17" s="11"/>
      <c r="L17" s="12"/>
      <c r="M17" s="22"/>
      <c r="N17" s="22"/>
      <c r="O17" s="22"/>
      <c r="P17" s="22"/>
      <c r="Q17" s="22"/>
      <c r="R17" s="288"/>
      <c r="S17" s="14"/>
      <c r="T17" s="15"/>
      <c r="U17" s="33"/>
      <c r="V17" s="33"/>
      <c r="W17" s="16"/>
      <c r="X17" s="17"/>
      <c r="Y17" s="138"/>
    </row>
    <row r="18" spans="1:25" s="25" customFormat="1" ht="41.25" customHeight="1" x14ac:dyDescent="0.25">
      <c r="A18" s="31"/>
      <c r="B18" s="26"/>
      <c r="C18" s="41"/>
      <c r="D18" s="43"/>
      <c r="E18" s="23"/>
      <c r="F18" s="9"/>
      <c r="G18" s="22"/>
      <c r="H18" s="22"/>
      <c r="I18" s="22"/>
      <c r="J18" s="22"/>
      <c r="K18" s="11"/>
      <c r="L18" s="12"/>
      <c r="M18" s="22"/>
      <c r="N18" s="22"/>
      <c r="O18" s="22"/>
      <c r="P18" s="22"/>
      <c r="Q18" s="22"/>
      <c r="R18" s="288"/>
      <c r="S18" s="14"/>
      <c r="T18" s="15"/>
      <c r="U18" s="33"/>
      <c r="V18" s="33"/>
      <c r="W18" s="16"/>
      <c r="X18" s="17"/>
      <c r="Y18" s="138"/>
    </row>
    <row r="19" spans="1:25" s="25" customFormat="1" ht="39" customHeight="1" x14ac:dyDescent="0.25">
      <c r="A19" s="31"/>
      <c r="B19" s="35"/>
      <c r="C19" s="38"/>
      <c r="D19" s="42"/>
      <c r="E19" s="23"/>
      <c r="F19" s="9"/>
      <c r="G19" s="22"/>
      <c r="H19" s="22"/>
      <c r="I19" s="22"/>
      <c r="J19" s="22"/>
      <c r="K19" s="11"/>
      <c r="L19" s="12"/>
      <c r="M19" s="22"/>
      <c r="N19" s="22"/>
      <c r="O19" s="22"/>
      <c r="P19" s="22"/>
      <c r="Q19" s="22"/>
      <c r="R19" s="288"/>
      <c r="S19" s="14"/>
      <c r="T19" s="15"/>
      <c r="U19" s="33"/>
      <c r="V19" s="33"/>
      <c r="W19" s="16"/>
      <c r="X19" s="37"/>
      <c r="Y19" s="139"/>
    </row>
    <row r="20" spans="1:25" s="25" customFormat="1" ht="43.5" customHeight="1" x14ac:dyDescent="0.25">
      <c r="A20" s="31"/>
      <c r="B20" s="35"/>
      <c r="C20" s="38"/>
      <c r="D20" s="42"/>
      <c r="E20" s="8"/>
      <c r="F20" s="9"/>
      <c r="G20" s="22"/>
      <c r="H20" s="22"/>
      <c r="I20" s="22"/>
      <c r="J20" s="22"/>
      <c r="K20" s="11"/>
      <c r="L20" s="12"/>
      <c r="M20" s="22"/>
      <c r="N20" s="22"/>
      <c r="O20" s="22"/>
      <c r="P20" s="22"/>
      <c r="Q20" s="22"/>
      <c r="R20" s="288"/>
      <c r="S20" s="14"/>
      <c r="T20" s="15"/>
      <c r="U20" s="33"/>
      <c r="V20" s="33"/>
      <c r="W20" s="16"/>
      <c r="X20" s="37"/>
      <c r="Y20" s="139"/>
    </row>
    <row r="21" spans="1:25" s="25" customFormat="1" ht="47.25" customHeight="1" x14ac:dyDescent="0.25">
      <c r="A21" s="31"/>
      <c r="B21" s="35"/>
      <c r="C21" s="38"/>
      <c r="D21" s="42"/>
      <c r="E21" s="23"/>
      <c r="F21" s="9"/>
      <c r="G21" s="22"/>
      <c r="H21" s="22"/>
      <c r="I21" s="22"/>
      <c r="J21" s="22"/>
      <c r="K21" s="11"/>
      <c r="L21" s="12"/>
      <c r="M21" s="22"/>
      <c r="N21" s="22"/>
      <c r="O21" s="22"/>
      <c r="P21" s="22"/>
      <c r="Q21" s="22"/>
      <c r="R21" s="288"/>
      <c r="S21" s="14"/>
      <c r="T21" s="15"/>
      <c r="U21" s="33"/>
      <c r="V21" s="33"/>
      <c r="W21" s="16"/>
      <c r="X21" s="37"/>
      <c r="Y21" s="139"/>
    </row>
    <row r="22" spans="1:25" s="25" customFormat="1" x14ac:dyDescent="0.25">
      <c r="A22" s="31"/>
      <c r="B22" s="35"/>
      <c r="C22" s="38"/>
      <c r="D22" s="42"/>
      <c r="E22" s="23"/>
      <c r="F22" s="9"/>
      <c r="G22" s="22"/>
      <c r="H22" s="22"/>
      <c r="I22" s="22"/>
      <c r="J22" s="22"/>
      <c r="K22" s="11"/>
      <c r="L22" s="12"/>
      <c r="M22" s="22"/>
      <c r="N22" s="22"/>
      <c r="O22" s="22"/>
      <c r="P22" s="22"/>
      <c r="Q22" s="22"/>
      <c r="R22" s="288"/>
      <c r="S22" s="14"/>
      <c r="T22" s="15"/>
      <c r="U22" s="33"/>
      <c r="V22" s="33"/>
      <c r="W22" s="16"/>
      <c r="X22" s="37"/>
      <c r="Y22" s="139"/>
    </row>
    <row r="23" spans="1:25" s="25" customFormat="1" x14ac:dyDescent="0.25">
      <c r="A23" s="31"/>
      <c r="B23" s="35"/>
      <c r="C23" s="38"/>
      <c r="D23" s="42"/>
      <c r="E23" s="23"/>
      <c r="F23" s="9"/>
      <c r="G23" s="22"/>
      <c r="H23" s="22"/>
      <c r="I23" s="22"/>
      <c r="J23" s="22"/>
      <c r="K23" s="11"/>
      <c r="L23" s="12"/>
      <c r="M23" s="22"/>
      <c r="N23" s="22"/>
      <c r="O23" s="22"/>
      <c r="P23" s="22"/>
      <c r="Q23" s="22"/>
      <c r="R23" s="288"/>
      <c r="S23" s="14"/>
      <c r="T23" s="15"/>
      <c r="U23" s="33"/>
      <c r="V23" s="33"/>
      <c r="W23" s="16"/>
      <c r="X23" s="37"/>
      <c r="Y23" s="139"/>
    </row>
    <row r="24" spans="1:25" s="25" customFormat="1" x14ac:dyDescent="0.25">
      <c r="A24" s="31"/>
      <c r="B24" s="5"/>
      <c r="C24" s="38"/>
      <c r="D24" s="42"/>
      <c r="E24" s="23"/>
      <c r="F24" s="9"/>
      <c r="G24" s="22"/>
      <c r="H24" s="22"/>
      <c r="I24" s="22"/>
      <c r="J24" s="22"/>
      <c r="K24" s="11"/>
      <c r="L24" s="12"/>
      <c r="M24" s="22"/>
      <c r="N24" s="22"/>
      <c r="O24" s="22"/>
      <c r="P24" s="22"/>
      <c r="Q24" s="22"/>
      <c r="R24" s="288"/>
      <c r="S24" s="14"/>
      <c r="T24" s="15"/>
      <c r="U24" s="33"/>
      <c r="V24" s="33"/>
      <c r="W24" s="16"/>
      <c r="X24" s="37"/>
      <c r="Y24" s="139"/>
    </row>
    <row r="25" spans="1:25" s="25" customFormat="1" x14ac:dyDescent="0.25">
      <c r="A25" s="31"/>
      <c r="B25" s="29"/>
      <c r="C25" s="38"/>
      <c r="D25" s="43"/>
      <c r="E25" s="23"/>
      <c r="F25" s="9"/>
      <c r="G25" s="22"/>
      <c r="H25" s="22"/>
      <c r="I25" s="22"/>
      <c r="J25" s="22"/>
      <c r="K25" s="11"/>
      <c r="L25" s="12"/>
      <c r="M25" s="22"/>
      <c r="N25" s="22"/>
      <c r="O25" s="22"/>
      <c r="P25" s="22"/>
      <c r="Q25" s="22"/>
      <c r="R25" s="288"/>
      <c r="S25" s="14"/>
      <c r="T25" s="15"/>
      <c r="U25" s="33"/>
      <c r="V25" s="33"/>
      <c r="W25" s="16"/>
      <c r="X25" s="37"/>
      <c r="Y25" s="139"/>
    </row>
    <row r="26" spans="1:25" s="25" customFormat="1" x14ac:dyDescent="0.25">
      <c r="A26" s="31"/>
      <c r="B26" s="5"/>
      <c r="C26" s="38"/>
      <c r="D26" s="42"/>
      <c r="E26" s="23"/>
      <c r="F26" s="9"/>
      <c r="G26" s="22"/>
      <c r="H26" s="22"/>
      <c r="I26" s="22"/>
      <c r="J26" s="22"/>
      <c r="K26" s="11"/>
      <c r="L26" s="12"/>
      <c r="M26" s="22"/>
      <c r="N26" s="22"/>
      <c r="O26" s="22"/>
      <c r="P26" s="22"/>
      <c r="Q26" s="22"/>
      <c r="R26" s="288"/>
      <c r="S26" s="14"/>
      <c r="T26" s="15"/>
      <c r="U26" s="33"/>
      <c r="V26" s="33"/>
      <c r="W26" s="16"/>
      <c r="X26" s="37"/>
      <c r="Y26" s="139"/>
    </row>
    <row r="27" spans="1:25" s="25" customFormat="1" x14ac:dyDescent="0.25">
      <c r="A27" s="31"/>
      <c r="B27" s="29"/>
      <c r="C27" s="38"/>
      <c r="D27" s="43"/>
      <c r="E27" s="23"/>
      <c r="F27" s="9"/>
      <c r="G27" s="22"/>
      <c r="H27" s="22"/>
      <c r="I27" s="22"/>
      <c r="J27" s="22"/>
      <c r="K27" s="11"/>
      <c r="L27" s="12"/>
      <c r="M27" s="22"/>
      <c r="N27" s="22"/>
      <c r="O27" s="22"/>
      <c r="P27" s="22"/>
      <c r="Q27" s="22"/>
      <c r="R27" s="288"/>
      <c r="S27" s="14"/>
      <c r="T27" s="15"/>
      <c r="U27" s="33"/>
      <c r="V27" s="33"/>
      <c r="W27" s="16"/>
      <c r="X27" s="37"/>
      <c r="Y27" s="139"/>
    </row>
    <row r="28" spans="1:25" s="25" customFormat="1" x14ac:dyDescent="0.25">
      <c r="A28" s="31"/>
      <c r="B28" s="5"/>
      <c r="C28" s="38"/>
      <c r="D28" s="42"/>
      <c r="E28" s="23"/>
      <c r="F28" s="9"/>
      <c r="G28" s="22"/>
      <c r="H28" s="22"/>
      <c r="I28" s="22"/>
      <c r="J28" s="22"/>
      <c r="K28" s="11"/>
      <c r="L28" s="12"/>
      <c r="M28" s="22"/>
      <c r="N28" s="22"/>
      <c r="O28" s="22"/>
      <c r="P28" s="22"/>
      <c r="Q28" s="22"/>
      <c r="R28" s="288"/>
      <c r="S28" s="14"/>
      <c r="T28" s="15"/>
      <c r="U28" s="33"/>
      <c r="V28" s="33"/>
      <c r="W28" s="16"/>
      <c r="X28" s="37"/>
      <c r="Y28" s="139"/>
    </row>
    <row r="29" spans="1:25" s="25" customFormat="1" x14ac:dyDescent="0.25">
      <c r="A29" s="31"/>
      <c r="B29" s="5"/>
      <c r="C29" s="38"/>
      <c r="D29" s="43"/>
      <c r="E29" s="23"/>
      <c r="F29" s="9"/>
      <c r="G29" s="22"/>
      <c r="H29" s="22"/>
      <c r="I29" s="22"/>
      <c r="J29" s="22"/>
      <c r="K29" s="11"/>
      <c r="L29" s="12"/>
      <c r="M29" s="22"/>
      <c r="N29" s="22"/>
      <c r="O29" s="22"/>
      <c r="P29" s="22"/>
      <c r="Q29" s="22"/>
      <c r="R29" s="288"/>
      <c r="S29" s="14"/>
      <c r="T29" s="15"/>
      <c r="U29" s="33"/>
      <c r="V29" s="33"/>
      <c r="W29" s="16"/>
      <c r="X29" s="37"/>
      <c r="Y29" s="139"/>
    </row>
    <row r="30" spans="1:25" s="25" customFormat="1" x14ac:dyDescent="0.25">
      <c r="A30" s="31"/>
      <c r="B30" s="5"/>
      <c r="C30" s="39"/>
      <c r="D30" s="43"/>
      <c r="E30" s="23"/>
      <c r="F30" s="9"/>
      <c r="G30" s="22"/>
      <c r="H30" s="22"/>
      <c r="I30" s="22"/>
      <c r="J30" s="22"/>
      <c r="K30" s="11"/>
      <c r="L30" s="12"/>
      <c r="M30" s="22"/>
      <c r="N30" s="22"/>
      <c r="O30" s="22"/>
      <c r="P30" s="22"/>
      <c r="Q30" s="22"/>
      <c r="R30" s="288"/>
      <c r="S30" s="14"/>
      <c r="T30" s="15"/>
      <c r="U30" s="33"/>
      <c r="V30" s="33"/>
      <c r="W30" s="16"/>
      <c r="X30" s="37"/>
      <c r="Y30" s="139"/>
    </row>
    <row r="31" spans="1:25" s="25" customFormat="1" x14ac:dyDescent="0.25">
      <c r="A31" s="31"/>
      <c r="B31" s="5"/>
      <c r="C31" s="38"/>
      <c r="D31" s="42"/>
      <c r="E31" s="23"/>
      <c r="F31" s="9"/>
      <c r="G31" s="22"/>
      <c r="H31" s="22"/>
      <c r="I31" s="22"/>
      <c r="J31" s="22"/>
      <c r="K31" s="11"/>
      <c r="L31" s="12"/>
      <c r="M31" s="22"/>
      <c r="N31" s="22"/>
      <c r="O31" s="22"/>
      <c r="P31" s="22"/>
      <c r="Q31" s="22"/>
      <c r="R31" s="288"/>
      <c r="S31" s="14"/>
      <c r="T31" s="15"/>
      <c r="U31" s="33"/>
      <c r="V31" s="33"/>
      <c r="W31" s="16"/>
      <c r="X31" s="37"/>
      <c r="Y31" s="139"/>
    </row>
    <row r="32" spans="1:25" s="25" customFormat="1" x14ac:dyDescent="0.25">
      <c r="A32" s="31"/>
      <c r="B32" s="5"/>
      <c r="C32" s="38"/>
      <c r="D32" s="42"/>
      <c r="E32" s="23"/>
      <c r="F32" s="9"/>
      <c r="G32" s="22"/>
      <c r="H32" s="22"/>
      <c r="I32" s="22"/>
      <c r="J32" s="22"/>
      <c r="K32" s="11"/>
      <c r="L32" s="12"/>
      <c r="M32" s="22"/>
      <c r="N32" s="22"/>
      <c r="O32" s="22"/>
      <c r="P32" s="22"/>
      <c r="Q32" s="22"/>
      <c r="R32" s="288"/>
      <c r="S32" s="14"/>
      <c r="T32" s="15"/>
      <c r="U32" s="33"/>
      <c r="V32" s="33"/>
      <c r="W32" s="16"/>
      <c r="X32" s="37"/>
      <c r="Y32" s="139"/>
    </row>
  </sheetData>
  <sortState ref="A13:Z35">
    <sortCondition descending="1" ref="Y13:Y35"/>
  </sortState>
  <mergeCells count="29">
    <mergeCell ref="X1:Y1"/>
    <mergeCell ref="A7:D7"/>
    <mergeCell ref="E7:X7"/>
    <mergeCell ref="Y7:Y11"/>
    <mergeCell ref="A8:D8"/>
    <mergeCell ref="E8:F8"/>
    <mergeCell ref="G8:L8"/>
    <mergeCell ref="M8:S8"/>
    <mergeCell ref="T8:X8"/>
    <mergeCell ref="A9:D9"/>
    <mergeCell ref="E9:F9"/>
    <mergeCell ref="G9:L9"/>
    <mergeCell ref="M9:S9"/>
    <mergeCell ref="A10:D10"/>
    <mergeCell ref="E10:E11"/>
    <mergeCell ref="F10:F11"/>
    <mergeCell ref="A2:Q2"/>
    <mergeCell ref="W10:W11"/>
    <mergeCell ref="X10:X11"/>
    <mergeCell ref="M10:P10"/>
    <mergeCell ref="Q10:Q11"/>
    <mergeCell ref="R10:R11"/>
    <mergeCell ref="S10:S11"/>
    <mergeCell ref="T10:T11"/>
    <mergeCell ref="G10:J10"/>
    <mergeCell ref="K10:K11"/>
    <mergeCell ref="L10:L11"/>
    <mergeCell ref="U10:U11"/>
    <mergeCell ref="V10:V11"/>
  </mergeCells>
  <pageMargins left="0.47244094488188981" right="0.39370078740157483" top="0.47244094488188981" bottom="0.39370078740157483" header="0.31496062992125984" footer="0.31496062992125984"/>
  <pageSetup paperSize="9" scale="49" orientation="landscape" r:id="rId1"/>
  <headerFooter>
    <oddHeader>&amp;RLAMPIRAN 7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view="pageBreakPreview" zoomScale="60" zoomScaleNormal="60" workbookViewId="0">
      <selection activeCell="J17" sqref="J17"/>
    </sheetView>
  </sheetViews>
  <sheetFormatPr defaultRowHeight="23.25" x14ac:dyDescent="0.35"/>
  <cols>
    <col min="1" max="1" width="9.42578125" style="19" bestFit="1" customWidth="1"/>
    <col min="2" max="2" width="7.140625" style="19" customWidth="1"/>
    <col min="3" max="3" width="58.42578125" style="19" customWidth="1"/>
    <col min="4" max="4" width="9.140625" style="154"/>
    <col min="5" max="11" width="9.42578125" style="127" bestFit="1" customWidth="1"/>
    <col min="12" max="12" width="9.140625" style="127"/>
    <col min="13" max="16" width="9.42578125" style="127" bestFit="1" customWidth="1"/>
    <col min="17" max="17" width="16" style="127" customWidth="1"/>
    <col min="18" max="18" width="9.42578125" style="127" bestFit="1" customWidth="1"/>
    <col min="19" max="19" width="11.5703125" style="127" bestFit="1" customWidth="1"/>
    <col min="20" max="20" width="9.42578125" style="127" bestFit="1" customWidth="1"/>
    <col min="21" max="24" width="9.140625" style="127"/>
    <col min="25" max="25" width="18.140625" style="561" customWidth="1"/>
    <col min="26" max="16384" width="9.140625" style="19"/>
  </cols>
  <sheetData>
    <row r="1" spans="1:25" ht="18.75" x14ac:dyDescent="0.3">
      <c r="T1" s="133"/>
      <c r="U1" s="134"/>
      <c r="V1" s="134"/>
      <c r="X1" s="751" t="s">
        <v>154</v>
      </c>
      <c r="Y1" s="751"/>
    </row>
    <row r="2" spans="1:25" s="93" customFormat="1" ht="20.25" customHeight="1" x14ac:dyDescent="0.25">
      <c r="A2" s="648" t="s">
        <v>147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96"/>
      <c r="S2" s="96"/>
      <c r="T2" s="96"/>
      <c r="U2" s="95"/>
      <c r="V2" s="95"/>
      <c r="W2" s="96"/>
      <c r="X2" s="96"/>
      <c r="Y2" s="553"/>
    </row>
    <row r="3" spans="1:25" s="93" customFormat="1" x14ac:dyDescent="0.25">
      <c r="A3" s="109" t="s">
        <v>148</v>
      </c>
      <c r="B3" s="128"/>
      <c r="C3" s="11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96"/>
      <c r="S3" s="96"/>
      <c r="T3" s="96"/>
      <c r="U3" s="95"/>
      <c r="V3" s="95"/>
      <c r="W3" s="96"/>
      <c r="X3" s="96"/>
      <c r="Y3" s="553"/>
    </row>
    <row r="4" spans="1:25" x14ac:dyDescent="0.35">
      <c r="A4" s="55"/>
      <c r="B4" s="55"/>
      <c r="C4" s="55"/>
      <c r="D4" s="136"/>
      <c r="E4" s="133"/>
      <c r="F4" s="133"/>
      <c r="G4" s="133"/>
      <c r="H4" s="133"/>
      <c r="I4" s="133"/>
      <c r="J4" s="133"/>
      <c r="K4" s="133"/>
      <c r="L4" s="133"/>
      <c r="T4" s="133"/>
      <c r="U4" s="134"/>
      <c r="V4" s="134"/>
      <c r="W4" s="133"/>
      <c r="X4" s="133"/>
      <c r="Y4" s="554"/>
    </row>
    <row r="5" spans="1:25" s="503" customFormat="1" x14ac:dyDescent="0.35">
      <c r="A5" s="742" t="s">
        <v>163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502"/>
      <c r="S5" s="502"/>
      <c r="T5" s="500"/>
      <c r="U5" s="501"/>
      <c r="V5" s="501"/>
      <c r="W5" s="500"/>
      <c r="X5" s="500"/>
      <c r="Y5" s="554"/>
    </row>
    <row r="6" spans="1:25" ht="24" thickBot="1" x14ac:dyDescent="0.4">
      <c r="A6" s="103"/>
      <c r="B6" s="103"/>
      <c r="C6" s="103"/>
      <c r="D6" s="136"/>
      <c r="E6" s="136"/>
      <c r="F6" s="136"/>
      <c r="G6" s="136"/>
      <c r="H6" s="136"/>
      <c r="I6" s="136"/>
      <c r="J6" s="136"/>
      <c r="K6" s="136"/>
      <c r="L6" s="136"/>
      <c r="T6" s="136"/>
      <c r="U6" s="134"/>
      <c r="V6" s="134"/>
      <c r="W6" s="136"/>
      <c r="X6" s="136"/>
      <c r="Y6" s="554"/>
    </row>
    <row r="7" spans="1:25" ht="15.75" customHeight="1" x14ac:dyDescent="0.3">
      <c r="A7" s="763" t="s">
        <v>1</v>
      </c>
      <c r="B7" s="764"/>
      <c r="C7" s="764"/>
      <c r="D7" s="765"/>
      <c r="E7" s="612" t="s">
        <v>2</v>
      </c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4"/>
      <c r="Y7" s="766" t="s">
        <v>155</v>
      </c>
    </row>
    <row r="8" spans="1:25" ht="18.75" x14ac:dyDescent="0.3">
      <c r="A8" s="760" t="s">
        <v>3</v>
      </c>
      <c r="B8" s="761"/>
      <c r="C8" s="761"/>
      <c r="D8" s="762"/>
      <c r="E8" s="653" t="s">
        <v>4</v>
      </c>
      <c r="F8" s="654"/>
      <c r="G8" s="619" t="s">
        <v>5</v>
      </c>
      <c r="H8" s="620"/>
      <c r="I8" s="620"/>
      <c r="J8" s="620"/>
      <c r="K8" s="620"/>
      <c r="L8" s="621"/>
      <c r="M8" s="643" t="s">
        <v>47</v>
      </c>
      <c r="N8" s="644"/>
      <c r="O8" s="644"/>
      <c r="P8" s="644"/>
      <c r="Q8" s="644"/>
      <c r="R8" s="644"/>
      <c r="S8" s="645"/>
      <c r="T8" s="650" t="s">
        <v>7</v>
      </c>
      <c r="U8" s="651"/>
      <c r="V8" s="651"/>
      <c r="W8" s="651"/>
      <c r="X8" s="652"/>
      <c r="Y8" s="767"/>
    </row>
    <row r="9" spans="1:25" ht="18.75" x14ac:dyDescent="0.3">
      <c r="A9" s="760" t="s">
        <v>8</v>
      </c>
      <c r="B9" s="761"/>
      <c r="C9" s="761"/>
      <c r="D9" s="762"/>
      <c r="E9" s="653">
        <v>50</v>
      </c>
      <c r="F9" s="654"/>
      <c r="G9" s="619"/>
      <c r="H9" s="620"/>
      <c r="I9" s="620"/>
      <c r="J9" s="620"/>
      <c r="K9" s="620"/>
      <c r="L9" s="621"/>
      <c r="M9" s="655">
        <v>50</v>
      </c>
      <c r="N9" s="656"/>
      <c r="O9" s="656"/>
      <c r="P9" s="656"/>
      <c r="Q9" s="656"/>
      <c r="R9" s="656"/>
      <c r="S9" s="657"/>
      <c r="T9" s="1"/>
      <c r="U9" s="2"/>
      <c r="V9" s="3"/>
      <c r="W9" s="105"/>
      <c r="X9" s="106"/>
      <c r="Y9" s="767"/>
    </row>
    <row r="10" spans="1:25" ht="15.75" customHeight="1" x14ac:dyDescent="0.3">
      <c r="A10" s="760" t="s">
        <v>9</v>
      </c>
      <c r="B10" s="761"/>
      <c r="C10" s="761"/>
      <c r="D10" s="762"/>
      <c r="E10" s="624" t="s">
        <v>10</v>
      </c>
      <c r="F10" s="622" t="s">
        <v>11</v>
      </c>
      <c r="G10" s="619" t="s">
        <v>12</v>
      </c>
      <c r="H10" s="620"/>
      <c r="I10" s="620"/>
      <c r="J10" s="621"/>
      <c r="K10" s="617" t="s">
        <v>13</v>
      </c>
      <c r="L10" s="617" t="s">
        <v>11</v>
      </c>
      <c r="M10" s="739" t="s">
        <v>14</v>
      </c>
      <c r="N10" s="739"/>
      <c r="O10" s="739"/>
      <c r="P10" s="739"/>
      <c r="Q10" s="641" t="s">
        <v>36</v>
      </c>
      <c r="R10" s="646" t="s">
        <v>13</v>
      </c>
      <c r="S10" s="629" t="s">
        <v>48</v>
      </c>
      <c r="T10" s="631" t="s">
        <v>15</v>
      </c>
      <c r="U10" s="633" t="s">
        <v>16</v>
      </c>
      <c r="V10" s="635" t="s">
        <v>17</v>
      </c>
      <c r="W10" s="637" t="s">
        <v>13</v>
      </c>
      <c r="X10" s="639" t="s">
        <v>11</v>
      </c>
      <c r="Y10" s="767"/>
    </row>
    <row r="11" spans="1:25" ht="152.25" customHeight="1" x14ac:dyDescent="0.3">
      <c r="A11" s="45" t="s">
        <v>18</v>
      </c>
      <c r="B11" s="46" t="s">
        <v>30</v>
      </c>
      <c r="C11" s="47" t="s">
        <v>19</v>
      </c>
      <c r="D11" s="48" t="s">
        <v>20</v>
      </c>
      <c r="E11" s="625"/>
      <c r="F11" s="623"/>
      <c r="G11" s="49" t="s">
        <v>21</v>
      </c>
      <c r="H11" s="49" t="s">
        <v>46</v>
      </c>
      <c r="I11" s="49" t="s">
        <v>23</v>
      </c>
      <c r="J11" s="49" t="s">
        <v>24</v>
      </c>
      <c r="K11" s="618"/>
      <c r="L11" s="618"/>
      <c r="M11" s="50" t="s">
        <v>21</v>
      </c>
      <c r="N11" s="50" t="s">
        <v>25</v>
      </c>
      <c r="O11" s="50" t="s">
        <v>23</v>
      </c>
      <c r="P11" s="50" t="s">
        <v>24</v>
      </c>
      <c r="Q11" s="642"/>
      <c r="R11" s="647"/>
      <c r="S11" s="630"/>
      <c r="T11" s="632"/>
      <c r="U11" s="634"/>
      <c r="V11" s="636"/>
      <c r="W11" s="638"/>
      <c r="X11" s="640"/>
      <c r="Y11" s="768"/>
    </row>
    <row r="12" spans="1:25" ht="27.75" customHeight="1" thickBot="1" x14ac:dyDescent="0.35">
      <c r="A12" s="45"/>
      <c r="B12" s="104"/>
      <c r="C12" s="47"/>
      <c r="D12" s="48"/>
      <c r="E12" s="107"/>
      <c r="F12" s="51" t="s">
        <v>31</v>
      </c>
      <c r="G12" s="36"/>
      <c r="H12" s="36"/>
      <c r="I12" s="36"/>
      <c r="J12" s="36"/>
      <c r="K12" s="27"/>
      <c r="L12" s="27" t="s">
        <v>32</v>
      </c>
      <c r="M12" s="52"/>
      <c r="N12" s="52"/>
      <c r="O12" s="52"/>
      <c r="P12" s="52"/>
      <c r="Q12" s="101"/>
      <c r="R12" s="101"/>
      <c r="S12" s="53" t="s">
        <v>33</v>
      </c>
      <c r="T12" s="99"/>
      <c r="U12" s="100"/>
      <c r="V12" s="102"/>
      <c r="W12" s="57"/>
      <c r="X12" s="54" t="s">
        <v>34</v>
      </c>
      <c r="Y12" s="555" t="s">
        <v>35</v>
      </c>
    </row>
    <row r="13" spans="1:25" ht="33" hidden="1" customHeight="1" x14ac:dyDescent="0.3">
      <c r="A13" s="528">
        <v>1</v>
      </c>
      <c r="B13" s="529"/>
      <c r="C13" s="530" t="s">
        <v>89</v>
      </c>
      <c r="D13" s="531" t="s">
        <v>76</v>
      </c>
      <c r="E13" s="532">
        <v>3.8820000000000001</v>
      </c>
      <c r="F13" s="533">
        <f t="shared" ref="F13" si="0">(E13/4)*50</f>
        <v>48.524999999999999</v>
      </c>
      <c r="G13" s="534"/>
      <c r="H13" s="534"/>
      <c r="I13" s="534"/>
      <c r="J13" s="534"/>
      <c r="K13" s="535">
        <v>6</v>
      </c>
      <c r="L13" s="536"/>
      <c r="M13" s="534"/>
      <c r="N13" s="534"/>
      <c r="O13" s="534"/>
      <c r="P13" s="534"/>
      <c r="Q13" s="534"/>
      <c r="R13" s="537">
        <v>136</v>
      </c>
      <c r="S13" s="538">
        <f>(R13/136)*50</f>
        <v>50</v>
      </c>
      <c r="T13" s="539">
        <v>0</v>
      </c>
      <c r="U13" s="539"/>
      <c r="V13" s="539"/>
      <c r="W13" s="540"/>
      <c r="X13" s="541"/>
      <c r="Y13" s="556">
        <f t="shared" ref="Y13" si="1">SUM(F13,S13)</f>
        <v>98.525000000000006</v>
      </c>
    </row>
    <row r="14" spans="1:25" s="157" customFormat="1" ht="27" customHeight="1" x14ac:dyDescent="0.3">
      <c r="A14" s="450"/>
      <c r="B14" s="544"/>
      <c r="C14" s="492"/>
      <c r="D14" s="545"/>
      <c r="E14" s="451"/>
      <c r="F14" s="452"/>
      <c r="G14" s="453"/>
      <c r="H14" s="453"/>
      <c r="I14" s="453"/>
      <c r="J14" s="453"/>
      <c r="K14" s="546"/>
      <c r="L14" s="454"/>
      <c r="M14" s="453"/>
      <c r="N14" s="453"/>
      <c r="O14" s="453"/>
      <c r="P14" s="453"/>
      <c r="Q14" s="453"/>
      <c r="R14" s="547"/>
      <c r="S14" s="455"/>
      <c r="T14" s="456"/>
      <c r="U14" s="456"/>
      <c r="V14" s="456"/>
      <c r="W14" s="548"/>
      <c r="X14" s="479"/>
      <c r="Y14" s="557"/>
    </row>
    <row r="15" spans="1:25" s="157" customFormat="1" ht="30" customHeight="1" x14ac:dyDescent="0.3">
      <c r="A15" s="457"/>
      <c r="B15" s="312"/>
      <c r="C15" s="487"/>
      <c r="D15" s="313"/>
      <c r="E15" s="526"/>
      <c r="F15" s="316"/>
      <c r="G15" s="317"/>
      <c r="H15" s="317"/>
      <c r="I15" s="317"/>
      <c r="J15" s="317"/>
      <c r="K15" s="435"/>
      <c r="L15" s="319"/>
      <c r="M15" s="317"/>
      <c r="N15" s="317"/>
      <c r="O15" s="317"/>
      <c r="P15" s="317"/>
      <c r="Q15" s="317"/>
      <c r="R15" s="320"/>
      <c r="S15" s="321"/>
      <c r="T15" s="434"/>
      <c r="U15" s="434"/>
      <c r="V15" s="434"/>
      <c r="W15" s="525"/>
      <c r="X15" s="323"/>
      <c r="Y15" s="558"/>
    </row>
    <row r="16" spans="1:25" s="157" customFormat="1" ht="36" customHeight="1" x14ac:dyDescent="0.3">
      <c r="A16" s="457"/>
      <c r="B16" s="312"/>
      <c r="C16" s="310"/>
      <c r="D16" s="489"/>
      <c r="E16" s="527"/>
      <c r="F16" s="316"/>
      <c r="G16" s="317"/>
      <c r="H16" s="317"/>
      <c r="I16" s="317"/>
      <c r="J16" s="317"/>
      <c r="K16" s="435"/>
      <c r="L16" s="319"/>
      <c r="M16" s="317"/>
      <c r="N16" s="317"/>
      <c r="O16" s="317"/>
      <c r="P16" s="317"/>
      <c r="Q16" s="317"/>
      <c r="R16" s="320"/>
      <c r="S16" s="321"/>
      <c r="T16" s="434"/>
      <c r="U16" s="434"/>
      <c r="V16" s="434"/>
      <c r="W16" s="525"/>
      <c r="X16" s="323"/>
      <c r="Y16" s="558"/>
    </row>
    <row r="17" spans="1:25" s="157" customFormat="1" ht="42" customHeight="1" thickBot="1" x14ac:dyDescent="0.35">
      <c r="A17" s="459"/>
      <c r="B17" s="549"/>
      <c r="C17" s="550"/>
      <c r="D17" s="480"/>
      <c r="E17" s="551"/>
      <c r="F17" s="461"/>
      <c r="G17" s="462"/>
      <c r="H17" s="462"/>
      <c r="I17" s="462"/>
      <c r="J17" s="462"/>
      <c r="K17" s="463"/>
      <c r="L17" s="464"/>
      <c r="M17" s="462"/>
      <c r="N17" s="462"/>
      <c r="O17" s="462"/>
      <c r="P17" s="462"/>
      <c r="Q17" s="462"/>
      <c r="R17" s="482"/>
      <c r="S17" s="466"/>
      <c r="T17" s="467"/>
      <c r="U17" s="467"/>
      <c r="V17" s="467"/>
      <c r="W17" s="552"/>
      <c r="X17" s="483"/>
      <c r="Y17" s="559"/>
    </row>
    <row r="18" spans="1:25" s="157" customFormat="1" ht="36" customHeight="1" x14ac:dyDescent="0.3">
      <c r="A18" s="440"/>
      <c r="B18" s="344"/>
      <c r="C18" s="491"/>
      <c r="D18" s="346"/>
      <c r="E18" s="542"/>
      <c r="F18" s="368"/>
      <c r="G18" s="369"/>
      <c r="H18" s="369"/>
      <c r="I18" s="369"/>
      <c r="J18" s="369"/>
      <c r="K18" s="443"/>
      <c r="L18" s="371"/>
      <c r="M18" s="369"/>
      <c r="N18" s="369"/>
      <c r="O18" s="369"/>
      <c r="P18" s="369"/>
      <c r="Q18" s="369"/>
      <c r="R18" s="53"/>
      <c r="S18" s="372"/>
      <c r="T18" s="445"/>
      <c r="U18" s="445"/>
      <c r="V18" s="445"/>
      <c r="W18" s="543"/>
      <c r="X18" s="376"/>
      <c r="Y18" s="560"/>
    </row>
    <row r="19" spans="1:25" s="157" customFormat="1" ht="36" customHeight="1" x14ac:dyDescent="0.3">
      <c r="A19" s="31"/>
      <c r="B19" s="26"/>
      <c r="C19" s="162"/>
      <c r="D19" s="65"/>
      <c r="E19" s="167"/>
      <c r="F19" s="9"/>
      <c r="G19" s="22"/>
      <c r="H19" s="22"/>
      <c r="I19" s="22"/>
      <c r="J19" s="22"/>
      <c r="K19" s="34"/>
      <c r="L19" s="12"/>
      <c r="M19" s="22"/>
      <c r="N19" s="22"/>
      <c r="O19" s="22"/>
      <c r="P19" s="22"/>
      <c r="Q19" s="22"/>
      <c r="R19" s="155"/>
      <c r="S19" s="14"/>
      <c r="T19" s="33"/>
      <c r="U19" s="33"/>
      <c r="V19" s="33"/>
      <c r="W19" s="28"/>
      <c r="X19" s="17"/>
      <c r="Y19" s="524"/>
    </row>
    <row r="20" spans="1:25" s="157" customFormat="1" ht="36" customHeight="1" x14ac:dyDescent="0.3">
      <c r="A20" s="31"/>
      <c r="B20" s="26"/>
      <c r="C20" s="162"/>
      <c r="D20" s="65"/>
      <c r="E20" s="167"/>
      <c r="F20" s="9"/>
      <c r="G20" s="22"/>
      <c r="H20" s="22"/>
      <c r="I20" s="22"/>
      <c r="J20" s="22"/>
      <c r="K20" s="34"/>
      <c r="L20" s="12"/>
      <c r="M20" s="22"/>
      <c r="N20" s="22"/>
      <c r="O20" s="22"/>
      <c r="P20" s="22"/>
      <c r="Q20" s="22"/>
      <c r="R20" s="155"/>
      <c r="S20" s="14"/>
      <c r="T20" s="33"/>
      <c r="U20" s="33"/>
      <c r="V20" s="33"/>
      <c r="W20" s="28"/>
      <c r="X20" s="17"/>
      <c r="Y20" s="524"/>
    </row>
  </sheetData>
  <sortState ref="A14:Y21">
    <sortCondition descending="1" ref="Y14:Y21"/>
  </sortState>
  <mergeCells count="30">
    <mergeCell ref="X1:Y1"/>
    <mergeCell ref="W10:W11"/>
    <mergeCell ref="X10:X11"/>
    <mergeCell ref="M10:P10"/>
    <mergeCell ref="Q10:Q11"/>
    <mergeCell ref="R10:R11"/>
    <mergeCell ref="S10:S11"/>
    <mergeCell ref="T10:T11"/>
    <mergeCell ref="U10:U11"/>
    <mergeCell ref="A2:Q2"/>
    <mergeCell ref="A5:Q5"/>
    <mergeCell ref="A7:D7"/>
    <mergeCell ref="E7:X7"/>
    <mergeCell ref="Y7:Y11"/>
    <mergeCell ref="A8:D8"/>
    <mergeCell ref="E8:F8"/>
    <mergeCell ref="A10:D10"/>
    <mergeCell ref="E10:E11"/>
    <mergeCell ref="G8:L8"/>
    <mergeCell ref="M8:S8"/>
    <mergeCell ref="T8:X8"/>
    <mergeCell ref="A9:D9"/>
    <mergeCell ref="E9:F9"/>
    <mergeCell ref="G9:L9"/>
    <mergeCell ref="M9:S9"/>
    <mergeCell ref="F10:F11"/>
    <mergeCell ref="G10:J10"/>
    <mergeCell ref="K10:K11"/>
    <mergeCell ref="L10:L11"/>
    <mergeCell ref="V10:V11"/>
  </mergeCells>
  <pageMargins left="0.35433070866141736" right="0.19685039370078741" top="0.74803149606299213" bottom="0.74803149606299213" header="0.31496062992125984" footer="0.31496062992125984"/>
  <pageSetup paperSize="9" scale="47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L2_PEC</vt:lpstr>
      <vt:lpstr> L3 APD all</vt:lpstr>
      <vt:lpstr>L3a APD Bumi</vt:lpstr>
      <vt:lpstr>L3b APD Non Bumi</vt:lpstr>
      <vt:lpstr>L4_PEA</vt:lpstr>
      <vt:lpstr>L5_YPR</vt:lpstr>
      <vt:lpstr>L6_PETSR</vt:lpstr>
      <vt:lpstr>L7_PPA</vt:lpstr>
      <vt:lpstr>L8_PRP</vt:lpstr>
      <vt:lpstr>L9_HSK</vt:lpstr>
      <vt:lpstr>L2_PEC!Print_Area</vt:lpstr>
      <vt:lpstr>L2_PEC!Print_Titles</vt:lpstr>
      <vt:lpstr>'L3a APD Bumi'!Print_Titles</vt:lpstr>
      <vt:lpstr>L4_PEA!Print_Titles</vt:lpstr>
      <vt:lpstr>L5_YPR!Print_Titles</vt:lpstr>
      <vt:lpstr>L6_PETSR!Print_Titles</vt:lpstr>
      <vt:lpstr>L7_PPA!Print_Titles</vt:lpstr>
      <vt:lpstr>L9_HSK!Print_Titles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2017-09-28T07:43:36Z</cp:lastPrinted>
  <dcterms:created xsi:type="dcterms:W3CDTF">2015-09-10T10:42:26Z</dcterms:created>
  <dcterms:modified xsi:type="dcterms:W3CDTF">2018-06-06T22:47:55Z</dcterms:modified>
</cp:coreProperties>
</file>